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75" yWindow="15" windowWidth="9945" windowHeight="7950" activeTab="1"/>
  </bookViews>
  <sheets>
    <sheet name="2стар" sheetId="1" r:id="rId1"/>
    <sheet name="2промеж" sheetId="3" r:id="rId2"/>
    <sheet name="2итог" sheetId="4" r:id="rId3"/>
  </sheets>
  <calcPr calcId="144525"/>
</workbook>
</file>

<file path=xl/calcChain.xml><?xml version="1.0" encoding="utf-8"?>
<calcChain xmlns="http://schemas.openxmlformats.org/spreadsheetml/2006/main">
  <c r="AD29" i="4" l="1"/>
  <c r="AB23" i="4"/>
  <c r="AC23" i="4"/>
  <c r="S23" i="4"/>
  <c r="T23" i="4"/>
  <c r="J23" i="4"/>
  <c r="K23" i="4"/>
  <c r="AB22" i="4"/>
  <c r="AC22" i="4"/>
  <c r="S22" i="4"/>
  <c r="T22" i="4"/>
  <c r="J22" i="4"/>
  <c r="K22" i="4"/>
  <c r="AF31" i="4"/>
  <c r="T26" i="4"/>
  <c r="K26" i="4"/>
  <c r="AC24" i="4"/>
  <c r="AB24" i="4"/>
  <c r="T24" i="4"/>
  <c r="S24" i="4"/>
  <c r="K24" i="4"/>
  <c r="J24" i="4"/>
  <c r="AC21" i="4"/>
  <c r="AB21" i="4"/>
  <c r="T21" i="4"/>
  <c r="S21" i="4"/>
  <c r="K21" i="4"/>
  <c r="J21" i="4"/>
  <c r="AC20" i="4"/>
  <c r="AB20" i="4"/>
  <c r="S20" i="4"/>
  <c r="K20" i="4"/>
  <c r="J20" i="4"/>
  <c r="AC19" i="4"/>
  <c r="AB19" i="4"/>
  <c r="T19" i="4"/>
  <c r="S19" i="4"/>
  <c r="K19" i="4"/>
  <c r="J19" i="4"/>
  <c r="AC18" i="4"/>
  <c r="AB18" i="4"/>
  <c r="T18" i="4"/>
  <c r="S18" i="4"/>
  <c r="K18" i="4"/>
  <c r="J18" i="4"/>
  <c r="AB17" i="4"/>
  <c r="S17" i="4"/>
  <c r="K17" i="4"/>
  <c r="J17" i="4"/>
  <c r="AB16" i="4"/>
  <c r="T16" i="4"/>
  <c r="S16" i="4"/>
  <c r="K16" i="4"/>
  <c r="J16" i="4"/>
  <c r="AB15" i="4"/>
  <c r="T15" i="4"/>
  <c r="S15" i="4"/>
  <c r="K15" i="4"/>
  <c r="J15" i="4"/>
  <c r="AC14" i="4"/>
  <c r="AB14" i="4"/>
  <c r="T14" i="4"/>
  <c r="S14" i="4"/>
  <c r="K14" i="4"/>
  <c r="J14" i="4"/>
  <c r="AC13" i="4"/>
  <c r="AB13" i="4"/>
  <c r="T13" i="4"/>
  <c r="S13" i="4"/>
  <c r="K13" i="4"/>
  <c r="J13" i="4"/>
  <c r="AC12" i="4"/>
  <c r="AB12" i="4"/>
  <c r="T12" i="4"/>
  <c r="S12" i="4"/>
  <c r="K12" i="4"/>
  <c r="J12" i="4"/>
  <c r="AB11" i="4"/>
  <c r="S11" i="4"/>
  <c r="K11" i="4"/>
  <c r="J11" i="4"/>
  <c r="AC10" i="4"/>
  <c r="AB10" i="4"/>
  <c r="T10" i="4"/>
  <c r="S10" i="4"/>
  <c r="K10" i="4"/>
  <c r="J10" i="4"/>
  <c r="AC8" i="4"/>
  <c r="AB8" i="4"/>
  <c r="T8" i="4"/>
  <c r="S8" i="4"/>
  <c r="K8" i="4"/>
  <c r="J8" i="4"/>
  <c r="U45" i="1"/>
  <c r="R40" i="1"/>
  <c r="I40" i="1"/>
  <c r="AC30" i="3"/>
  <c r="S25" i="3"/>
  <c r="K25" i="3"/>
  <c r="AE22" i="4" l="1"/>
  <c r="AE23" i="4"/>
  <c r="AE14" i="4"/>
  <c r="AE16" i="4"/>
  <c r="AE21" i="4"/>
  <c r="AE15" i="4"/>
  <c r="AE24" i="4"/>
  <c r="AE8" i="4"/>
  <c r="AE10" i="4"/>
  <c r="AE17" i="4"/>
  <c r="AE11" i="4"/>
  <c r="AE18" i="4"/>
  <c r="AE12" i="4"/>
  <c r="AE19" i="4"/>
  <c r="AE13" i="4"/>
  <c r="AE20" i="4"/>
  <c r="L29" i="4"/>
  <c r="L27" i="4"/>
  <c r="AD27" i="4"/>
  <c r="L28" i="4"/>
  <c r="AD28" i="4"/>
  <c r="U29" i="4" l="1"/>
  <c r="AG34" i="4"/>
  <c r="AG33" i="4"/>
  <c r="U27" i="4"/>
  <c r="AG32" i="4"/>
  <c r="U28" i="4"/>
  <c r="Q37" i="1"/>
  <c r="R37" i="1"/>
  <c r="S37" i="1" s="1"/>
  <c r="Q36" i="1"/>
  <c r="R36" i="1"/>
  <c r="S36" i="1" s="1"/>
  <c r="Q35" i="1"/>
  <c r="R35" i="1"/>
  <c r="S35" i="1" s="1"/>
  <c r="H37" i="1"/>
  <c r="I37" i="1"/>
  <c r="H36" i="1"/>
  <c r="I36" i="1"/>
  <c r="H35" i="1"/>
  <c r="I35" i="1"/>
  <c r="J37" i="1" l="1"/>
  <c r="J35" i="1"/>
  <c r="J36" i="1"/>
  <c r="T35" i="1"/>
  <c r="U35" i="1" s="1"/>
  <c r="V35" i="1" s="1"/>
  <c r="T36" i="1"/>
  <c r="U36" i="1" s="1"/>
  <c r="V36" i="1" s="1"/>
  <c r="T37" i="1"/>
  <c r="U37" i="1" s="1"/>
  <c r="V37" i="1" s="1"/>
  <c r="Z10" i="3"/>
  <c r="AA10" i="3" s="1"/>
  <c r="Z11" i="3"/>
  <c r="AA11" i="3" s="1"/>
  <c r="Z12" i="3"/>
  <c r="AA12" i="3" s="1"/>
  <c r="Z13" i="3"/>
  <c r="AA13" i="3" s="1"/>
  <c r="Z14" i="3"/>
  <c r="AA14" i="3" s="1"/>
  <c r="Z15" i="3"/>
  <c r="AA15" i="3" s="1"/>
  <c r="Z16" i="3"/>
  <c r="AA16" i="3" s="1"/>
  <c r="Z17" i="3"/>
  <c r="AA17" i="3" s="1"/>
  <c r="Z18" i="3"/>
  <c r="AA18" i="3" s="1"/>
  <c r="Z19" i="3"/>
  <c r="AA19" i="3" s="1"/>
  <c r="Z20" i="3"/>
  <c r="AA20" i="3" s="1"/>
  <c r="Z21" i="3"/>
  <c r="AA21" i="3" s="1"/>
  <c r="Z22" i="3"/>
  <c r="AA22" i="3" s="1"/>
  <c r="Z23" i="3"/>
  <c r="AA23" i="3" s="1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J10" i="3"/>
  <c r="J11" i="3"/>
  <c r="J12" i="3"/>
  <c r="AB12" i="3" s="1"/>
  <c r="AC12" i="3" s="1"/>
  <c r="AD12" i="3" s="1"/>
  <c r="J13" i="3"/>
  <c r="J14" i="3"/>
  <c r="J15" i="3"/>
  <c r="J16" i="3"/>
  <c r="AB16" i="3" s="1"/>
  <c r="AC16" i="3" s="1"/>
  <c r="AD16" i="3" s="1"/>
  <c r="J17" i="3"/>
  <c r="AB17" i="3" s="1"/>
  <c r="AC17" i="3" s="1"/>
  <c r="AD17" i="3" s="1"/>
  <c r="J18" i="3"/>
  <c r="J19" i="3"/>
  <c r="J20" i="3"/>
  <c r="AB20" i="3" s="1"/>
  <c r="AC20" i="3" s="1"/>
  <c r="AD20" i="3" s="1"/>
  <c r="J21" i="3"/>
  <c r="AB21" i="3" s="1"/>
  <c r="AC21" i="3" s="1"/>
  <c r="AD21" i="3" s="1"/>
  <c r="J22" i="3"/>
  <c r="J23" i="3"/>
  <c r="Z9" i="3"/>
  <c r="AA9" i="3" s="1"/>
  <c r="Y9" i="3"/>
  <c r="S9" i="3"/>
  <c r="R9" i="3"/>
  <c r="K9" i="3"/>
  <c r="J9" i="3"/>
  <c r="R10" i="1"/>
  <c r="S10" i="1" s="1"/>
  <c r="R11" i="1"/>
  <c r="S11" i="1" s="1"/>
  <c r="R12" i="1"/>
  <c r="S12" i="1" s="1"/>
  <c r="R13" i="1"/>
  <c r="S13" i="1" s="1"/>
  <c r="R14" i="1"/>
  <c r="S14" i="1" s="1"/>
  <c r="R15" i="1"/>
  <c r="S15" i="1" s="1"/>
  <c r="R16" i="1"/>
  <c r="S16" i="1" s="1"/>
  <c r="R17" i="1"/>
  <c r="S17" i="1" s="1"/>
  <c r="R18" i="1"/>
  <c r="S18" i="1" s="1"/>
  <c r="R19" i="1"/>
  <c r="S19" i="1" s="1"/>
  <c r="R20" i="1"/>
  <c r="S20" i="1" s="1"/>
  <c r="R21" i="1"/>
  <c r="S21" i="1" s="1"/>
  <c r="R22" i="1"/>
  <c r="S22" i="1" s="1"/>
  <c r="R23" i="1"/>
  <c r="S23" i="1" s="1"/>
  <c r="R24" i="1"/>
  <c r="S24" i="1" s="1"/>
  <c r="R25" i="1"/>
  <c r="S25" i="1" s="1"/>
  <c r="R26" i="1"/>
  <c r="S26" i="1" s="1"/>
  <c r="R27" i="1"/>
  <c r="S27" i="1" s="1"/>
  <c r="R28" i="1"/>
  <c r="S28" i="1" s="1"/>
  <c r="R29" i="1"/>
  <c r="S29" i="1" s="1"/>
  <c r="R30" i="1"/>
  <c r="S30" i="1" s="1"/>
  <c r="R31" i="1"/>
  <c r="S31" i="1" s="1"/>
  <c r="R32" i="1"/>
  <c r="S32" i="1" s="1"/>
  <c r="R33" i="1"/>
  <c r="S33" i="1" s="1"/>
  <c r="R34" i="1"/>
  <c r="S34" i="1" s="1"/>
  <c r="R38" i="1"/>
  <c r="S38" i="1" s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8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8" i="1"/>
  <c r="H10" i="1"/>
  <c r="T10" i="1" s="1"/>
  <c r="U10" i="1" s="1"/>
  <c r="V10" i="1" s="1"/>
  <c r="H11" i="1"/>
  <c r="T11" i="1" s="1"/>
  <c r="U11" i="1" s="1"/>
  <c r="V11" i="1" s="1"/>
  <c r="H12" i="1"/>
  <c r="T12" i="1" s="1"/>
  <c r="U12" i="1" s="1"/>
  <c r="V12" i="1" s="1"/>
  <c r="H13" i="1"/>
  <c r="H14" i="1"/>
  <c r="T14" i="1" s="1"/>
  <c r="U14" i="1" s="1"/>
  <c r="V14" i="1" s="1"/>
  <c r="H15" i="1"/>
  <c r="H16" i="1"/>
  <c r="H17" i="1"/>
  <c r="H18" i="1"/>
  <c r="T18" i="1" s="1"/>
  <c r="U18" i="1" s="1"/>
  <c r="V18" i="1" s="1"/>
  <c r="H19" i="1"/>
  <c r="T19" i="1" s="1"/>
  <c r="U19" i="1" s="1"/>
  <c r="V19" i="1" s="1"/>
  <c r="H20" i="1"/>
  <c r="T20" i="1" s="1"/>
  <c r="U20" i="1" s="1"/>
  <c r="V20" i="1" s="1"/>
  <c r="H21" i="1"/>
  <c r="H22" i="1"/>
  <c r="T22" i="1" s="1"/>
  <c r="U22" i="1" s="1"/>
  <c r="V22" i="1" s="1"/>
  <c r="H23" i="1"/>
  <c r="H24" i="1"/>
  <c r="H25" i="1"/>
  <c r="H26" i="1"/>
  <c r="T26" i="1" s="1"/>
  <c r="U26" i="1" s="1"/>
  <c r="V26" i="1" s="1"/>
  <c r="H27" i="1"/>
  <c r="T27" i="1" s="1"/>
  <c r="U27" i="1" s="1"/>
  <c r="V27" i="1" s="1"/>
  <c r="H28" i="1"/>
  <c r="T28" i="1" s="1"/>
  <c r="U28" i="1" s="1"/>
  <c r="V28" i="1" s="1"/>
  <c r="H29" i="1"/>
  <c r="H30" i="1"/>
  <c r="T30" i="1" s="1"/>
  <c r="U30" i="1" s="1"/>
  <c r="V30" i="1" s="1"/>
  <c r="H31" i="1"/>
  <c r="H32" i="1"/>
  <c r="H33" i="1"/>
  <c r="H34" i="1"/>
  <c r="T34" i="1" s="1"/>
  <c r="U34" i="1" s="1"/>
  <c r="V34" i="1" s="1"/>
  <c r="H38" i="1"/>
  <c r="T38" i="1" s="1"/>
  <c r="U38" i="1" s="1"/>
  <c r="V38" i="1" s="1"/>
  <c r="T13" i="1"/>
  <c r="U13" i="1" s="1"/>
  <c r="V13" i="1" s="1"/>
  <c r="T16" i="1"/>
  <c r="U16" i="1" s="1"/>
  <c r="V16" i="1" s="1"/>
  <c r="T17" i="1"/>
  <c r="U17" i="1" s="1"/>
  <c r="V17" i="1" s="1"/>
  <c r="T21" i="1"/>
  <c r="U21" i="1" s="1"/>
  <c r="V21" i="1" s="1"/>
  <c r="T24" i="1"/>
  <c r="U24" i="1" s="1"/>
  <c r="V24" i="1" s="1"/>
  <c r="T25" i="1"/>
  <c r="U25" i="1" s="1"/>
  <c r="V25" i="1" s="1"/>
  <c r="T29" i="1"/>
  <c r="U29" i="1" s="1"/>
  <c r="V29" i="1" s="1"/>
  <c r="T32" i="1"/>
  <c r="U32" i="1" s="1"/>
  <c r="V32" i="1" s="1"/>
  <c r="T33" i="1"/>
  <c r="U33" i="1" s="1"/>
  <c r="V33" i="1" s="1"/>
  <c r="R9" i="1"/>
  <c r="S9" i="1" s="1"/>
  <c r="Q9" i="1"/>
  <c r="I9" i="1"/>
  <c r="H9" i="1"/>
  <c r="T31" i="1" l="1"/>
  <c r="U31" i="1" s="1"/>
  <c r="V31" i="1" s="1"/>
  <c r="T23" i="1"/>
  <c r="U23" i="1" s="1"/>
  <c r="V23" i="1" s="1"/>
  <c r="T15" i="1"/>
  <c r="U15" i="1" s="1"/>
  <c r="V15" i="1" s="1"/>
  <c r="Z27" i="3"/>
  <c r="Z28" i="3"/>
  <c r="Z26" i="3"/>
  <c r="R41" i="1"/>
  <c r="S41" i="1" s="1"/>
  <c r="R42" i="1"/>
  <c r="S42" i="1" s="1"/>
  <c r="R43" i="1"/>
  <c r="S43" i="1" s="1"/>
  <c r="AB13" i="3"/>
  <c r="AC13" i="3" s="1"/>
  <c r="AD13" i="3" s="1"/>
  <c r="T9" i="1"/>
  <c r="U9" i="1" s="1"/>
  <c r="V9" i="1" s="1"/>
  <c r="AB9" i="3"/>
  <c r="AC9" i="3" s="1"/>
  <c r="AD9" i="3" s="1"/>
  <c r="J34" i="1"/>
  <c r="J28" i="1"/>
  <c r="J22" i="1"/>
  <c r="J18" i="1"/>
  <c r="J12" i="1"/>
  <c r="J9" i="1"/>
  <c r="J32" i="1"/>
  <c r="J30" i="1"/>
  <c r="J26" i="1"/>
  <c r="J24" i="1"/>
  <c r="J20" i="1"/>
  <c r="J16" i="1"/>
  <c r="J14" i="1"/>
  <c r="J10" i="1"/>
  <c r="J38" i="1"/>
  <c r="J33" i="1"/>
  <c r="J31" i="1"/>
  <c r="J29" i="1"/>
  <c r="J27" i="1"/>
  <c r="J25" i="1"/>
  <c r="J23" i="1"/>
  <c r="J21" i="1"/>
  <c r="J19" i="1"/>
  <c r="J17" i="1"/>
  <c r="J15" i="1"/>
  <c r="J13" i="1"/>
  <c r="J11" i="1"/>
  <c r="T9" i="3"/>
  <c r="L9" i="3"/>
  <c r="T22" i="3"/>
  <c r="L22" i="3"/>
  <c r="T20" i="3"/>
  <c r="L20" i="3"/>
  <c r="T18" i="3"/>
  <c r="L18" i="3"/>
  <c r="T16" i="3"/>
  <c r="L16" i="3"/>
  <c r="T14" i="3"/>
  <c r="L14" i="3"/>
  <c r="T12" i="3"/>
  <c r="L12" i="3"/>
  <c r="T10" i="3"/>
  <c r="L10" i="3"/>
  <c r="T23" i="3"/>
  <c r="L23" i="3"/>
  <c r="T21" i="3"/>
  <c r="L21" i="3"/>
  <c r="T19" i="3"/>
  <c r="L19" i="3"/>
  <c r="L17" i="3"/>
  <c r="T17" i="3"/>
  <c r="T15" i="3"/>
  <c r="L15" i="3"/>
  <c r="L13" i="3"/>
  <c r="T13" i="3"/>
  <c r="T11" i="3"/>
  <c r="L11" i="3"/>
  <c r="AB23" i="3"/>
  <c r="AC23" i="3" s="1"/>
  <c r="AD23" i="3" s="1"/>
  <c r="AB19" i="3"/>
  <c r="AC19" i="3" s="1"/>
  <c r="AD19" i="3" s="1"/>
  <c r="AB15" i="3"/>
  <c r="AC15" i="3" s="1"/>
  <c r="AD15" i="3" s="1"/>
  <c r="AB11" i="3"/>
  <c r="AC11" i="3" s="1"/>
  <c r="AD11" i="3" s="1"/>
  <c r="AB22" i="3"/>
  <c r="AC22" i="3" s="1"/>
  <c r="AD22" i="3" s="1"/>
  <c r="AB18" i="3"/>
  <c r="AC18" i="3" s="1"/>
  <c r="AD18" i="3" s="1"/>
  <c r="AB14" i="3"/>
  <c r="AC14" i="3" s="1"/>
  <c r="AD14" i="3" s="1"/>
  <c r="AB10" i="3"/>
  <c r="AD10" i="3" s="1"/>
  <c r="S26" i="3" l="1"/>
  <c r="S28" i="3"/>
  <c r="T28" i="3" s="1"/>
  <c r="S27" i="3"/>
  <c r="T27" i="3" s="1"/>
  <c r="AC33" i="3"/>
  <c r="AD33" i="3" s="1"/>
  <c r="AC31" i="3"/>
  <c r="AD31" i="3" s="1"/>
  <c r="AC32" i="3"/>
  <c r="AD32" i="3" s="1"/>
  <c r="I42" i="1"/>
  <c r="J42" i="1" s="1"/>
  <c r="I43" i="1"/>
  <c r="J43" i="1" s="1"/>
  <c r="I41" i="1"/>
  <c r="J41" i="1" s="1"/>
  <c r="U46" i="1"/>
  <c r="V46" i="1" s="1"/>
  <c r="U47" i="1"/>
  <c r="V47" i="1" s="1"/>
  <c r="U48" i="1"/>
  <c r="V48" i="1" s="1"/>
  <c r="T26" i="3"/>
  <c r="K28" i="3"/>
  <c r="L28" i="3" s="1"/>
  <c r="K27" i="3"/>
  <c r="L27" i="3" s="1"/>
  <c r="K26" i="3"/>
  <c r="L26" i="3" s="1"/>
</calcChain>
</file>

<file path=xl/sharedStrings.xml><?xml version="1.0" encoding="utf-8"?>
<sst xmlns="http://schemas.openxmlformats.org/spreadsheetml/2006/main" count="271" uniqueCount="101">
  <si>
    <t xml:space="preserve">Лист наблюдения  </t>
  </si>
  <si>
    <t xml:space="preserve">Учебный год: ____________       Группа:_____________________     Дата проведения:___________ </t>
  </si>
  <si>
    <t>Образовательная область "Познание"</t>
  </si>
  <si>
    <t>№</t>
  </si>
  <si>
    <t>Ф.И.ребенка</t>
  </si>
  <si>
    <t>Конструирование</t>
  </si>
  <si>
    <t>Естествознание</t>
  </si>
  <si>
    <t>Общее количество баллов</t>
  </si>
  <si>
    <t>Средний балл</t>
  </si>
  <si>
    <t xml:space="preserve">Уровень усвоения Типовой программы </t>
  </si>
  <si>
    <t>%</t>
  </si>
  <si>
    <t>общее</t>
  </si>
  <si>
    <t>средний</t>
  </si>
  <si>
    <t>уровеньь</t>
  </si>
  <si>
    <t>к-во</t>
  </si>
  <si>
    <t>уровень</t>
  </si>
  <si>
    <t>І ур</t>
  </si>
  <si>
    <t>ІІ ур</t>
  </si>
  <si>
    <t>ІІІ ур</t>
  </si>
  <si>
    <t>Всего детей</t>
  </si>
  <si>
    <t>А (всего детей)</t>
  </si>
  <si>
    <t xml:space="preserve">В (II уровень) </t>
  </si>
  <si>
    <t>Г (III уровень)</t>
  </si>
  <si>
    <t>І уровень</t>
  </si>
  <si>
    <t>ІІ уровень</t>
  </si>
  <si>
    <t>ІІІ уровень</t>
  </si>
  <si>
    <t>Б (I уровень)</t>
  </si>
  <si>
    <t>3-4-П.7 подбирает и группирует предметы по форме, цвету, величине, назначению</t>
  </si>
  <si>
    <t>3-4-П.8 различает основные формы строительного материала (кубики, кирпичики);</t>
  </si>
  <si>
    <t>3-4-П.9 воспроизводит простые конструкции по показу взрослого (умеет накладывать, приставлять, прикладывать);</t>
  </si>
  <si>
    <t>3-4-П.10 называет полученные элементарные постройки и обыгрывает их, используя игрушки.</t>
  </si>
  <si>
    <t>3-4-П.11 умеет находить на картинке и называть животных, называет их характерные особенности</t>
  </si>
  <si>
    <t>3-4-П.12 правильно называет и различает по внешнему виду и вкусу несколько видов овощей и фруктов;</t>
  </si>
  <si>
    <t>3-4-П.13 называет характерные особенности домашних птиц;</t>
  </si>
  <si>
    <t>3-4-П.14 правильно употребляет слова: дерево, трава, цветок;</t>
  </si>
  <si>
    <t>3-4-П.15 имеет представление о свойствах природных материалов;</t>
  </si>
  <si>
    <t>3-4-П.16 бережно относится к растениям и животным.</t>
  </si>
  <si>
    <t xml:space="preserve">результатов диагностики стартового контроля в средней группе (от 3 лет) </t>
  </si>
  <si>
    <t>Б(I уровень)</t>
  </si>
  <si>
    <t>В(II уровень)</t>
  </si>
  <si>
    <t>Г(III уровень)</t>
  </si>
  <si>
    <t>А(всего детей)</t>
  </si>
  <si>
    <t>Амангельди Алихан</t>
  </si>
  <si>
    <t>Асаубай Тимур</t>
  </si>
  <si>
    <t>Әльмухан Амиржан</t>
  </si>
  <si>
    <t>Бериков Рамазан</t>
  </si>
  <si>
    <t>Грищук Аделина</t>
  </si>
  <si>
    <t>Ергазиева Айару</t>
  </si>
  <si>
    <t>Каримов Таир</t>
  </si>
  <si>
    <t>Канатова Айша</t>
  </si>
  <si>
    <t>Қанат ұлы Шәкәрім</t>
  </si>
  <si>
    <t>Қайыпназарова Мариям</t>
  </si>
  <si>
    <t>Марат Алылжан</t>
  </si>
  <si>
    <t>Майсутов Қайсар</t>
  </si>
  <si>
    <t>Мажитов Азат</t>
  </si>
  <si>
    <t>Сейтжапарова Ақбөпе</t>
  </si>
  <si>
    <t>Саламатова Нұрдана</t>
  </si>
  <si>
    <t xml:space="preserve">результатов диагностики итогового контроля в младшей группе (от 2 лет) </t>
  </si>
  <si>
    <t xml:space="preserve">результатов диагностики промежуточного контроля в младшей группе (от 2 лет) </t>
  </si>
  <si>
    <t xml:space="preserve">Учебный год: 2020-2021      Группа:_Растишка  Дата проведения:_Январь_ </t>
  </si>
  <si>
    <t>Сенсорика</t>
  </si>
  <si>
    <t>2-П.1</t>
  </si>
  <si>
    <t>2-П.2</t>
  </si>
  <si>
    <t>2-П.3</t>
  </si>
  <si>
    <t>2-П.4</t>
  </si>
  <si>
    <t>2-П.5</t>
  </si>
  <si>
    <t>2-П.6</t>
  </si>
  <si>
    <t>2-П7</t>
  </si>
  <si>
    <t>2-П.8</t>
  </si>
  <si>
    <t>2-П.9</t>
  </si>
  <si>
    <t>2-П.10</t>
  </si>
  <si>
    <t>2-П.11</t>
  </si>
  <si>
    <t>2-П.12</t>
  </si>
  <si>
    <t>2-П.13</t>
  </si>
  <si>
    <t>2-П.14</t>
  </si>
  <si>
    <t>2-П.15</t>
  </si>
  <si>
    <t>Маликов Бағдәлет</t>
  </si>
  <si>
    <t>Алмаз Азиз</t>
  </si>
  <si>
    <t>2-П,1</t>
  </si>
  <si>
    <t>2-П,2</t>
  </si>
  <si>
    <t>2-П,3</t>
  </si>
  <si>
    <t>2-П,4</t>
  </si>
  <si>
    <t>2-П,5</t>
  </si>
  <si>
    <t>2-П,6</t>
  </si>
  <si>
    <t>2-П,7</t>
  </si>
  <si>
    <t>2-П,8</t>
  </si>
  <si>
    <t>2-П,9</t>
  </si>
  <si>
    <t>2-П,10</t>
  </si>
  <si>
    <t>2-П,11</t>
  </si>
  <si>
    <t>2-П,12</t>
  </si>
  <si>
    <t>2-П,13</t>
  </si>
  <si>
    <t>2-П,14</t>
  </si>
  <si>
    <t>2-П,15</t>
  </si>
  <si>
    <t>2-П,16</t>
  </si>
  <si>
    <t>2-П,17</t>
  </si>
  <si>
    <t>2-П,18</t>
  </si>
  <si>
    <t>III</t>
  </si>
  <si>
    <t>I</t>
  </si>
  <si>
    <t>II</t>
  </si>
  <si>
    <t>Нурмагамбетова Раяна</t>
  </si>
  <si>
    <t xml:space="preserve">Учебный год: _____2020-2021 Группа:Растишка_     Дата проведения:_25 Май__________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</si>
</sst>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2" fillId="2" borderId="1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1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3" fillId="0" borderId="5" xfId="0" applyFont="1" applyBorder="1" applyAlignment="1">
      <alignment horizontal="center" vertical="center" textRotation="90" wrapText="1"/>
    </xf>
    <xf numFmtId="0" fontId="5" fillId="0" borderId="1" xfId="0" applyFont="1" applyBorder="1"/>
    <xf numFmtId="0" fontId="5" fillId="2" borderId="1" xfId="0" applyFont="1" applyFill="1" applyBorder="1"/>
    <xf numFmtId="0" fontId="5" fillId="3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3" borderId="1" xfId="0" applyFont="1" applyFill="1" applyBorder="1"/>
    <xf numFmtId="0" fontId="5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8"/>
  <sheetViews>
    <sheetView topLeftCell="A13" zoomScale="64" zoomScaleNormal="64" workbookViewId="0">
      <selection activeCell="X47" sqref="X47"/>
    </sheetView>
  </sheetViews>
  <sheetFormatPr defaultRowHeight="15" x14ac:dyDescent="0.25"/>
  <cols>
    <col min="2" max="2" width="5" customWidth="1"/>
    <col min="3" max="3" width="30.42578125" customWidth="1"/>
    <col min="4" max="4" width="8.5703125" customWidth="1"/>
    <col min="5" max="5" width="10" customWidth="1"/>
    <col min="6" max="6" width="12.140625" customWidth="1"/>
    <col min="7" max="7" width="9.140625" customWidth="1"/>
    <col min="8" max="8" width="4.7109375" customWidth="1"/>
    <col min="9" max="9" width="4.85546875" customWidth="1"/>
    <col min="10" max="10" width="9.85546875" customWidth="1"/>
    <col min="11" max="11" width="10.7109375" customWidth="1"/>
    <col min="12" max="12" width="9.7109375" customWidth="1"/>
    <col min="13" max="13" width="7.28515625" customWidth="1"/>
    <col min="14" max="14" width="5.5703125" customWidth="1"/>
    <col min="15" max="15" width="6.5703125" customWidth="1"/>
    <col min="16" max="16" width="7.28515625" customWidth="1"/>
    <col min="17" max="18" width="5" customWidth="1"/>
    <col min="19" max="19" width="8.5703125" customWidth="1"/>
  </cols>
  <sheetData>
    <row r="2" spans="1:23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3" x14ac:dyDescent="0.25">
      <c r="A3" s="43" t="s">
        <v>37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1:23" x14ac:dyDescent="0.2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6" spans="1:23" x14ac:dyDescent="0.25">
      <c r="B6" s="44" t="s">
        <v>2</v>
      </c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4"/>
      <c r="U6" s="44"/>
      <c r="V6" s="44"/>
    </row>
    <row r="7" spans="1:23" ht="73.5" customHeight="1" x14ac:dyDescent="0.25">
      <c r="B7" s="46" t="s">
        <v>3</v>
      </c>
      <c r="C7" s="47" t="s">
        <v>4</v>
      </c>
      <c r="D7" s="48" t="s">
        <v>5</v>
      </c>
      <c r="E7" s="48"/>
      <c r="F7" s="48"/>
      <c r="G7" s="48"/>
      <c r="H7" s="34" t="s">
        <v>11</v>
      </c>
      <c r="I7" s="33" t="s">
        <v>12</v>
      </c>
      <c r="J7" s="35" t="s">
        <v>13</v>
      </c>
      <c r="K7" s="48" t="s">
        <v>6</v>
      </c>
      <c r="L7" s="48"/>
      <c r="M7" s="48"/>
      <c r="N7" s="48"/>
      <c r="O7" s="48"/>
      <c r="P7" s="48"/>
      <c r="Q7" s="34" t="s">
        <v>11</v>
      </c>
      <c r="R7" s="33" t="s">
        <v>12</v>
      </c>
      <c r="S7" s="35" t="s">
        <v>13</v>
      </c>
      <c r="T7" s="49" t="s">
        <v>7</v>
      </c>
      <c r="U7" s="51" t="s">
        <v>8</v>
      </c>
      <c r="V7" s="52" t="s">
        <v>9</v>
      </c>
    </row>
    <row r="8" spans="1:23" ht="223.5" customHeight="1" x14ac:dyDescent="0.25">
      <c r="B8" s="46"/>
      <c r="C8" s="46"/>
      <c r="D8" s="13" t="s">
        <v>27</v>
      </c>
      <c r="E8" s="13" t="s">
        <v>28</v>
      </c>
      <c r="F8" s="13" t="s">
        <v>29</v>
      </c>
      <c r="G8" s="13" t="s">
        <v>30</v>
      </c>
      <c r="H8" s="34"/>
      <c r="I8" s="33"/>
      <c r="J8" s="35"/>
      <c r="K8" s="13" t="s">
        <v>31</v>
      </c>
      <c r="L8" s="13" t="s">
        <v>32</v>
      </c>
      <c r="M8" s="13" t="s">
        <v>33</v>
      </c>
      <c r="N8" s="13" t="s">
        <v>34</v>
      </c>
      <c r="O8" s="13" t="s">
        <v>35</v>
      </c>
      <c r="P8" s="13" t="s">
        <v>36</v>
      </c>
      <c r="Q8" s="34"/>
      <c r="R8" s="33"/>
      <c r="S8" s="35"/>
      <c r="T8" s="50"/>
      <c r="U8" s="51"/>
      <c r="V8" s="52"/>
    </row>
    <row r="9" spans="1:23" x14ac:dyDescent="0.25">
      <c r="B9" s="1">
        <v>1</v>
      </c>
      <c r="C9" s="1"/>
      <c r="D9" s="1">
        <v>0</v>
      </c>
      <c r="E9" s="1">
        <v>0</v>
      </c>
      <c r="F9" s="1">
        <v>0</v>
      </c>
      <c r="G9" s="1">
        <v>0</v>
      </c>
      <c r="H9" s="4">
        <f>SUM(D9:G9)</f>
        <v>0</v>
      </c>
      <c r="I9" s="5">
        <f>AVERAGE(D9:G9)</f>
        <v>0</v>
      </c>
      <c r="J9" s="11" t="e">
        <f>IF(#REF!="","",VLOOKUP(I9,#REF!,2,TRUE))</f>
        <v>#REF!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4">
        <f>SUM(K9:P9)</f>
        <v>0</v>
      </c>
      <c r="R9" s="5">
        <f>AVERAGE(K9:P9)</f>
        <v>0</v>
      </c>
      <c r="S9" s="11" t="e">
        <f>IF(K9="","",VLOOKUP(R9,#REF!,2,TRUE))</f>
        <v>#REF!</v>
      </c>
      <c r="T9" s="7" t="e">
        <f>#REF!+H9+Q9</f>
        <v>#REF!</v>
      </c>
      <c r="U9" s="6" t="e">
        <f>T9/16</f>
        <v>#REF!</v>
      </c>
      <c r="V9" s="11" t="e">
        <f>IF(N9="","",VLOOKUP(U9,#REF!,2,TRUE))</f>
        <v>#REF!</v>
      </c>
    </row>
    <row r="10" spans="1:23" x14ac:dyDescent="0.25">
      <c r="B10" s="1">
        <v>2</v>
      </c>
      <c r="C10" s="1"/>
      <c r="D10" s="1">
        <v>0</v>
      </c>
      <c r="E10" s="1">
        <v>0</v>
      </c>
      <c r="F10" s="1">
        <v>0</v>
      </c>
      <c r="G10" s="1">
        <v>0</v>
      </c>
      <c r="H10" s="4">
        <f t="shared" ref="H10:H38" si="0">SUM(D10:G10)</f>
        <v>0</v>
      </c>
      <c r="I10" s="5">
        <f t="shared" ref="I10:I38" si="1">AVERAGE(D10:G10)</f>
        <v>0</v>
      </c>
      <c r="J10" s="11" t="e">
        <f>IF(#REF!="","",VLOOKUP(I10,#REF!,2,TRUE))</f>
        <v>#REF!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4">
        <f t="shared" ref="Q10:Q38" si="2">SUM(K10:P10)</f>
        <v>0</v>
      </c>
      <c r="R10" s="5">
        <f t="shared" ref="R10:R38" si="3">AVERAGE(K10:P10)</f>
        <v>0</v>
      </c>
      <c r="S10" s="11" t="e">
        <f>IF(K10="","",VLOOKUP(R10,#REF!,2,TRUE))</f>
        <v>#REF!</v>
      </c>
      <c r="T10" s="7" t="e">
        <f>#REF!+H10+Q10</f>
        <v>#REF!</v>
      </c>
      <c r="U10" s="6" t="e">
        <f t="shared" ref="U10:U38" si="4">T10/16</f>
        <v>#REF!</v>
      </c>
      <c r="V10" s="11" t="e">
        <f>IF(N10="","",VLOOKUP(U10,#REF!,2,TRUE))</f>
        <v>#REF!</v>
      </c>
    </row>
    <row r="11" spans="1:23" x14ac:dyDescent="0.25">
      <c r="B11" s="1">
        <v>3</v>
      </c>
      <c r="C11" s="1"/>
      <c r="D11" s="1">
        <v>0</v>
      </c>
      <c r="E11" s="1">
        <v>0</v>
      </c>
      <c r="F11" s="1">
        <v>0</v>
      </c>
      <c r="G11" s="1">
        <v>0</v>
      </c>
      <c r="H11" s="4">
        <f t="shared" si="0"/>
        <v>0</v>
      </c>
      <c r="I11" s="5">
        <f t="shared" si="1"/>
        <v>0</v>
      </c>
      <c r="J11" s="11" t="e">
        <f>IF(#REF!="","",VLOOKUP(I11,#REF!,2,TRUE))</f>
        <v>#REF!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4">
        <f t="shared" si="2"/>
        <v>0</v>
      </c>
      <c r="R11" s="5">
        <f t="shared" si="3"/>
        <v>0</v>
      </c>
      <c r="S11" s="11" t="e">
        <f>IF(K11="","",VLOOKUP(R11,#REF!,2,TRUE))</f>
        <v>#REF!</v>
      </c>
      <c r="T11" s="7" t="e">
        <f>#REF!+H11+Q11</f>
        <v>#REF!</v>
      </c>
      <c r="U11" s="6" t="e">
        <f t="shared" si="4"/>
        <v>#REF!</v>
      </c>
      <c r="V11" s="11" t="e">
        <f>IF(N11="","",VLOOKUP(U11,#REF!,2,TRUE))</f>
        <v>#REF!</v>
      </c>
    </row>
    <row r="12" spans="1:23" x14ac:dyDescent="0.25">
      <c r="B12" s="1">
        <v>4</v>
      </c>
      <c r="C12" s="1"/>
      <c r="D12" s="1">
        <v>0</v>
      </c>
      <c r="E12" s="1">
        <v>0</v>
      </c>
      <c r="F12" s="1">
        <v>0</v>
      </c>
      <c r="G12" s="1">
        <v>0</v>
      </c>
      <c r="H12" s="4">
        <f t="shared" si="0"/>
        <v>0</v>
      </c>
      <c r="I12" s="5">
        <f t="shared" si="1"/>
        <v>0</v>
      </c>
      <c r="J12" s="11" t="e">
        <f>IF(#REF!="","",VLOOKUP(I12,#REF!,2,TRUE))</f>
        <v>#REF!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4">
        <f t="shared" si="2"/>
        <v>0</v>
      </c>
      <c r="R12" s="5">
        <f t="shared" si="3"/>
        <v>0</v>
      </c>
      <c r="S12" s="11" t="e">
        <f>IF(K12="","",VLOOKUP(R12,#REF!,2,TRUE))</f>
        <v>#REF!</v>
      </c>
      <c r="T12" s="7" t="e">
        <f>#REF!+H12+Q12</f>
        <v>#REF!</v>
      </c>
      <c r="U12" s="6" t="e">
        <f t="shared" si="4"/>
        <v>#REF!</v>
      </c>
      <c r="V12" s="11" t="e">
        <f>IF(N12="","",VLOOKUP(U12,#REF!,2,TRUE))</f>
        <v>#REF!</v>
      </c>
    </row>
    <row r="13" spans="1:23" x14ac:dyDescent="0.25">
      <c r="B13" s="1">
        <v>5</v>
      </c>
      <c r="C13" s="1"/>
      <c r="D13" s="1">
        <v>0</v>
      </c>
      <c r="E13" s="1">
        <v>0</v>
      </c>
      <c r="F13" s="1">
        <v>0</v>
      </c>
      <c r="G13" s="1">
        <v>0</v>
      </c>
      <c r="H13" s="4">
        <f t="shared" si="0"/>
        <v>0</v>
      </c>
      <c r="I13" s="5">
        <f t="shared" si="1"/>
        <v>0</v>
      </c>
      <c r="J13" s="11" t="e">
        <f>IF(#REF!="","",VLOOKUP(I13,#REF!,2,TRUE))</f>
        <v>#REF!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4">
        <f t="shared" si="2"/>
        <v>0</v>
      </c>
      <c r="R13" s="5">
        <f t="shared" si="3"/>
        <v>0</v>
      </c>
      <c r="S13" s="11" t="e">
        <f>IF(K13="","",VLOOKUP(R13,#REF!,2,TRUE))</f>
        <v>#REF!</v>
      </c>
      <c r="T13" s="7" t="e">
        <f>#REF!+H13+Q13</f>
        <v>#REF!</v>
      </c>
      <c r="U13" s="6" t="e">
        <f t="shared" si="4"/>
        <v>#REF!</v>
      </c>
      <c r="V13" s="11" t="e">
        <f>IF(N13="","",VLOOKUP(U13,#REF!,2,TRUE))</f>
        <v>#REF!</v>
      </c>
    </row>
    <row r="14" spans="1:23" x14ac:dyDescent="0.25">
      <c r="B14" s="1">
        <v>6</v>
      </c>
      <c r="C14" s="1"/>
      <c r="D14" s="1">
        <v>0</v>
      </c>
      <c r="E14" s="1">
        <v>0</v>
      </c>
      <c r="F14" s="1">
        <v>0</v>
      </c>
      <c r="G14" s="1">
        <v>0</v>
      </c>
      <c r="H14" s="4">
        <f t="shared" si="0"/>
        <v>0</v>
      </c>
      <c r="I14" s="5">
        <f t="shared" si="1"/>
        <v>0</v>
      </c>
      <c r="J14" s="11" t="e">
        <f>IF(#REF!="","",VLOOKUP(I14,#REF!,2,TRUE))</f>
        <v>#REF!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4">
        <f t="shared" si="2"/>
        <v>0</v>
      </c>
      <c r="R14" s="5">
        <f t="shared" si="3"/>
        <v>0</v>
      </c>
      <c r="S14" s="11" t="e">
        <f>IF(K14="","",VLOOKUP(R14,#REF!,2,TRUE))</f>
        <v>#REF!</v>
      </c>
      <c r="T14" s="7" t="e">
        <f>#REF!+H14+Q14</f>
        <v>#REF!</v>
      </c>
      <c r="U14" s="6" t="e">
        <f t="shared" si="4"/>
        <v>#REF!</v>
      </c>
      <c r="V14" s="11" t="e">
        <f>IF(N14="","",VLOOKUP(U14,#REF!,2,TRUE))</f>
        <v>#REF!</v>
      </c>
    </row>
    <row r="15" spans="1:23" x14ac:dyDescent="0.25">
      <c r="B15" s="1">
        <v>7</v>
      </c>
      <c r="C15" s="1"/>
      <c r="D15" s="1">
        <v>0</v>
      </c>
      <c r="E15" s="1">
        <v>0</v>
      </c>
      <c r="F15" s="1">
        <v>0</v>
      </c>
      <c r="G15" s="1">
        <v>0</v>
      </c>
      <c r="H15" s="4">
        <f t="shared" si="0"/>
        <v>0</v>
      </c>
      <c r="I15" s="5">
        <f t="shared" si="1"/>
        <v>0</v>
      </c>
      <c r="J15" s="11" t="e">
        <f>IF(#REF!="","",VLOOKUP(I15,#REF!,2,TRUE))</f>
        <v>#REF!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4">
        <f t="shared" si="2"/>
        <v>0</v>
      </c>
      <c r="R15" s="5">
        <f t="shared" si="3"/>
        <v>0</v>
      </c>
      <c r="S15" s="11" t="e">
        <f>IF(K15="","",VLOOKUP(R15,#REF!,2,TRUE))</f>
        <v>#REF!</v>
      </c>
      <c r="T15" s="7" t="e">
        <f>#REF!+H15+Q15</f>
        <v>#REF!</v>
      </c>
      <c r="U15" s="6" t="e">
        <f t="shared" si="4"/>
        <v>#REF!</v>
      </c>
      <c r="V15" s="11" t="e">
        <f>IF(N15="","",VLOOKUP(U15,#REF!,2,TRUE))</f>
        <v>#REF!</v>
      </c>
    </row>
    <row r="16" spans="1:23" x14ac:dyDescent="0.25">
      <c r="B16" s="1">
        <v>8</v>
      </c>
      <c r="C16" s="1"/>
      <c r="D16" s="1">
        <v>0</v>
      </c>
      <c r="E16" s="1">
        <v>0</v>
      </c>
      <c r="F16" s="1">
        <v>0</v>
      </c>
      <c r="G16" s="1">
        <v>0</v>
      </c>
      <c r="H16" s="4">
        <f t="shared" si="0"/>
        <v>0</v>
      </c>
      <c r="I16" s="5">
        <f t="shared" si="1"/>
        <v>0</v>
      </c>
      <c r="J16" s="11" t="e">
        <f>IF(#REF!="","",VLOOKUP(I16,#REF!,2,TRUE))</f>
        <v>#REF!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4">
        <f t="shared" si="2"/>
        <v>0</v>
      </c>
      <c r="R16" s="5">
        <f t="shared" si="3"/>
        <v>0</v>
      </c>
      <c r="S16" s="11" t="e">
        <f>IF(K16="","",VLOOKUP(R16,#REF!,2,TRUE))</f>
        <v>#REF!</v>
      </c>
      <c r="T16" s="7" t="e">
        <f>#REF!+H16+Q16</f>
        <v>#REF!</v>
      </c>
      <c r="U16" s="6" t="e">
        <f t="shared" si="4"/>
        <v>#REF!</v>
      </c>
      <c r="V16" s="11" t="e">
        <f>IF(N16="","",VLOOKUP(U16,#REF!,2,TRUE))</f>
        <v>#REF!</v>
      </c>
    </row>
    <row r="17" spans="2:22" x14ac:dyDescent="0.25">
      <c r="B17" s="1">
        <v>9</v>
      </c>
      <c r="C17" s="1"/>
      <c r="D17" s="1">
        <v>0</v>
      </c>
      <c r="E17" s="1">
        <v>0</v>
      </c>
      <c r="F17" s="1">
        <v>0</v>
      </c>
      <c r="G17" s="1">
        <v>0</v>
      </c>
      <c r="H17" s="4">
        <f t="shared" si="0"/>
        <v>0</v>
      </c>
      <c r="I17" s="5">
        <f t="shared" si="1"/>
        <v>0</v>
      </c>
      <c r="J17" s="11" t="e">
        <f>IF(#REF!="","",VLOOKUP(I17,#REF!,2,TRUE))</f>
        <v>#REF!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4">
        <f t="shared" si="2"/>
        <v>0</v>
      </c>
      <c r="R17" s="5">
        <f t="shared" si="3"/>
        <v>0</v>
      </c>
      <c r="S17" s="11" t="e">
        <f>IF(K17="","",VLOOKUP(R17,#REF!,2,TRUE))</f>
        <v>#REF!</v>
      </c>
      <c r="T17" s="7" t="e">
        <f>#REF!+H17+Q17</f>
        <v>#REF!</v>
      </c>
      <c r="U17" s="6" t="e">
        <f t="shared" si="4"/>
        <v>#REF!</v>
      </c>
      <c r="V17" s="11" t="e">
        <f>IF(N17="","",VLOOKUP(U17,#REF!,2,TRUE))</f>
        <v>#REF!</v>
      </c>
    </row>
    <row r="18" spans="2:22" x14ac:dyDescent="0.25">
      <c r="B18" s="1">
        <v>10</v>
      </c>
      <c r="C18" s="1"/>
      <c r="D18" s="1">
        <v>0</v>
      </c>
      <c r="E18" s="1">
        <v>0</v>
      </c>
      <c r="F18" s="1">
        <v>0</v>
      </c>
      <c r="G18" s="1">
        <v>0</v>
      </c>
      <c r="H18" s="4">
        <f t="shared" si="0"/>
        <v>0</v>
      </c>
      <c r="I18" s="5">
        <f t="shared" si="1"/>
        <v>0</v>
      </c>
      <c r="J18" s="11" t="e">
        <f>IF(#REF!="","",VLOOKUP(I18,#REF!,2,TRUE))</f>
        <v>#REF!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4">
        <f t="shared" si="2"/>
        <v>0</v>
      </c>
      <c r="R18" s="5">
        <f t="shared" si="3"/>
        <v>0</v>
      </c>
      <c r="S18" s="11" t="e">
        <f>IF(K18="","",VLOOKUP(R18,#REF!,2,TRUE))</f>
        <v>#REF!</v>
      </c>
      <c r="T18" s="7" t="e">
        <f>#REF!+H18+Q18</f>
        <v>#REF!</v>
      </c>
      <c r="U18" s="6" t="e">
        <f t="shared" si="4"/>
        <v>#REF!</v>
      </c>
      <c r="V18" s="11" t="e">
        <f>IF(N18="","",VLOOKUP(U18,#REF!,2,TRUE))</f>
        <v>#REF!</v>
      </c>
    </row>
    <row r="19" spans="2:22" x14ac:dyDescent="0.25">
      <c r="B19" s="1">
        <v>11</v>
      </c>
      <c r="C19" s="1"/>
      <c r="D19" s="1">
        <v>0</v>
      </c>
      <c r="E19" s="1">
        <v>0</v>
      </c>
      <c r="F19" s="1">
        <v>0</v>
      </c>
      <c r="G19" s="1">
        <v>0</v>
      </c>
      <c r="H19" s="4">
        <f t="shared" si="0"/>
        <v>0</v>
      </c>
      <c r="I19" s="5">
        <f t="shared" si="1"/>
        <v>0</v>
      </c>
      <c r="J19" s="11" t="e">
        <f>IF(#REF!="","",VLOOKUP(I19,#REF!,2,TRUE))</f>
        <v>#REF!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4">
        <f t="shared" si="2"/>
        <v>0</v>
      </c>
      <c r="R19" s="5">
        <f t="shared" si="3"/>
        <v>0</v>
      </c>
      <c r="S19" s="11" t="e">
        <f>IF(K19="","",VLOOKUP(R19,#REF!,2,TRUE))</f>
        <v>#REF!</v>
      </c>
      <c r="T19" s="7" t="e">
        <f>#REF!+H19+Q19</f>
        <v>#REF!</v>
      </c>
      <c r="U19" s="6" t="e">
        <f t="shared" si="4"/>
        <v>#REF!</v>
      </c>
      <c r="V19" s="11" t="e">
        <f>IF(N19="","",VLOOKUP(U19,#REF!,2,TRUE))</f>
        <v>#REF!</v>
      </c>
    </row>
    <row r="20" spans="2:22" x14ac:dyDescent="0.25">
      <c r="B20" s="1">
        <v>12</v>
      </c>
      <c r="C20" s="1"/>
      <c r="D20" s="1">
        <v>0</v>
      </c>
      <c r="E20" s="1">
        <v>0</v>
      </c>
      <c r="F20" s="1">
        <v>0</v>
      </c>
      <c r="G20" s="1">
        <v>0</v>
      </c>
      <c r="H20" s="4">
        <f t="shared" si="0"/>
        <v>0</v>
      </c>
      <c r="I20" s="5">
        <f t="shared" si="1"/>
        <v>0</v>
      </c>
      <c r="J20" s="11" t="e">
        <f>IF(#REF!="","",VLOOKUP(I20,#REF!,2,TRUE))</f>
        <v>#REF!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4">
        <f t="shared" si="2"/>
        <v>0</v>
      </c>
      <c r="R20" s="5">
        <f t="shared" si="3"/>
        <v>0</v>
      </c>
      <c r="S20" s="11" t="e">
        <f>IF(K20="","",VLOOKUP(R20,#REF!,2,TRUE))</f>
        <v>#REF!</v>
      </c>
      <c r="T20" s="7" t="e">
        <f>#REF!+H20+Q20</f>
        <v>#REF!</v>
      </c>
      <c r="U20" s="6" t="e">
        <f t="shared" si="4"/>
        <v>#REF!</v>
      </c>
      <c r="V20" s="11" t="e">
        <f>IF(N20="","",VLOOKUP(U20,#REF!,2,TRUE))</f>
        <v>#REF!</v>
      </c>
    </row>
    <row r="21" spans="2:22" x14ac:dyDescent="0.25">
      <c r="B21" s="1">
        <v>13</v>
      </c>
      <c r="C21" s="1"/>
      <c r="D21" s="1">
        <v>0</v>
      </c>
      <c r="E21" s="1">
        <v>0</v>
      </c>
      <c r="F21" s="1">
        <v>0</v>
      </c>
      <c r="G21" s="1">
        <v>0</v>
      </c>
      <c r="H21" s="4">
        <f t="shared" si="0"/>
        <v>0</v>
      </c>
      <c r="I21" s="5">
        <f t="shared" si="1"/>
        <v>0</v>
      </c>
      <c r="J21" s="11" t="e">
        <f>IF(#REF!="","",VLOOKUP(I21,#REF!,2,TRUE))</f>
        <v>#REF!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4">
        <f t="shared" si="2"/>
        <v>0</v>
      </c>
      <c r="R21" s="5">
        <f t="shared" si="3"/>
        <v>0</v>
      </c>
      <c r="S21" s="11" t="e">
        <f>IF(K21="","",VLOOKUP(R21,#REF!,2,TRUE))</f>
        <v>#REF!</v>
      </c>
      <c r="T21" s="7" t="e">
        <f>#REF!+H21+Q21</f>
        <v>#REF!</v>
      </c>
      <c r="U21" s="6" t="e">
        <f t="shared" si="4"/>
        <v>#REF!</v>
      </c>
      <c r="V21" s="11" t="e">
        <f>IF(N21="","",VLOOKUP(U21,#REF!,2,TRUE))</f>
        <v>#REF!</v>
      </c>
    </row>
    <row r="22" spans="2:22" x14ac:dyDescent="0.25">
      <c r="B22" s="1">
        <v>14</v>
      </c>
      <c r="C22" s="1"/>
      <c r="D22" s="1">
        <v>0</v>
      </c>
      <c r="E22" s="1">
        <v>0</v>
      </c>
      <c r="F22" s="1">
        <v>0</v>
      </c>
      <c r="G22" s="1">
        <v>0</v>
      </c>
      <c r="H22" s="4">
        <f t="shared" si="0"/>
        <v>0</v>
      </c>
      <c r="I22" s="5">
        <f t="shared" si="1"/>
        <v>0</v>
      </c>
      <c r="J22" s="11" t="e">
        <f>IF(#REF!="","",VLOOKUP(I22,#REF!,2,TRUE))</f>
        <v>#REF!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4">
        <f t="shared" si="2"/>
        <v>0</v>
      </c>
      <c r="R22" s="5">
        <f t="shared" si="3"/>
        <v>0</v>
      </c>
      <c r="S22" s="11" t="e">
        <f>IF(K22="","",VLOOKUP(R22,#REF!,2,TRUE))</f>
        <v>#REF!</v>
      </c>
      <c r="T22" s="7" t="e">
        <f>#REF!+H22+Q22</f>
        <v>#REF!</v>
      </c>
      <c r="U22" s="6" t="e">
        <f t="shared" si="4"/>
        <v>#REF!</v>
      </c>
      <c r="V22" s="11" t="e">
        <f>IF(N22="","",VLOOKUP(U22,#REF!,2,TRUE))</f>
        <v>#REF!</v>
      </c>
    </row>
    <row r="23" spans="2:22" x14ac:dyDescent="0.25">
      <c r="B23" s="1">
        <v>15</v>
      </c>
      <c r="C23" s="1"/>
      <c r="D23" s="1">
        <v>0</v>
      </c>
      <c r="E23" s="1">
        <v>0</v>
      </c>
      <c r="F23" s="1">
        <v>0</v>
      </c>
      <c r="G23" s="1">
        <v>0</v>
      </c>
      <c r="H23" s="4">
        <f t="shared" si="0"/>
        <v>0</v>
      </c>
      <c r="I23" s="5">
        <f t="shared" si="1"/>
        <v>0</v>
      </c>
      <c r="J23" s="11" t="e">
        <f>IF(#REF!="","",VLOOKUP(I23,#REF!,2,TRUE))</f>
        <v>#REF!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4">
        <f t="shared" si="2"/>
        <v>0</v>
      </c>
      <c r="R23" s="5">
        <f t="shared" si="3"/>
        <v>0</v>
      </c>
      <c r="S23" s="11" t="e">
        <f>IF(K23="","",VLOOKUP(R23,#REF!,2,TRUE))</f>
        <v>#REF!</v>
      </c>
      <c r="T23" s="7" t="e">
        <f>#REF!+H23+Q23</f>
        <v>#REF!</v>
      </c>
      <c r="U23" s="6" t="e">
        <f t="shared" si="4"/>
        <v>#REF!</v>
      </c>
      <c r="V23" s="11" t="e">
        <f>IF(N23="","",VLOOKUP(U23,#REF!,2,TRUE))</f>
        <v>#REF!</v>
      </c>
    </row>
    <row r="24" spans="2:22" x14ac:dyDescent="0.25">
      <c r="B24" s="1">
        <v>16</v>
      </c>
      <c r="C24" s="1"/>
      <c r="D24" s="1">
        <v>0</v>
      </c>
      <c r="E24" s="1">
        <v>0</v>
      </c>
      <c r="F24" s="1">
        <v>0</v>
      </c>
      <c r="G24" s="1">
        <v>0</v>
      </c>
      <c r="H24" s="4">
        <f t="shared" si="0"/>
        <v>0</v>
      </c>
      <c r="I24" s="5">
        <f t="shared" si="1"/>
        <v>0</v>
      </c>
      <c r="J24" s="11" t="e">
        <f>IF(#REF!="","",VLOOKUP(I24,#REF!,2,TRUE))</f>
        <v>#REF!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4">
        <f t="shared" si="2"/>
        <v>0</v>
      </c>
      <c r="R24" s="5">
        <f t="shared" si="3"/>
        <v>0</v>
      </c>
      <c r="S24" s="11" t="e">
        <f>IF(K24="","",VLOOKUP(R24,#REF!,2,TRUE))</f>
        <v>#REF!</v>
      </c>
      <c r="T24" s="7" t="e">
        <f>#REF!+H24+Q24</f>
        <v>#REF!</v>
      </c>
      <c r="U24" s="6" t="e">
        <f t="shared" si="4"/>
        <v>#REF!</v>
      </c>
      <c r="V24" s="11" t="e">
        <f>IF(N24="","",VLOOKUP(U24,#REF!,2,TRUE))</f>
        <v>#REF!</v>
      </c>
    </row>
    <row r="25" spans="2:22" x14ac:dyDescent="0.25">
      <c r="B25" s="1">
        <v>17</v>
      </c>
      <c r="C25" s="1"/>
      <c r="D25" s="1">
        <v>0</v>
      </c>
      <c r="E25" s="1">
        <v>0</v>
      </c>
      <c r="F25" s="1">
        <v>0</v>
      </c>
      <c r="G25" s="1">
        <v>0</v>
      </c>
      <c r="H25" s="4">
        <f t="shared" si="0"/>
        <v>0</v>
      </c>
      <c r="I25" s="5">
        <f t="shared" si="1"/>
        <v>0</v>
      </c>
      <c r="J25" s="11" t="e">
        <f>IF(#REF!="","",VLOOKUP(I25,#REF!,2,TRUE))</f>
        <v>#REF!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4">
        <f t="shared" si="2"/>
        <v>0</v>
      </c>
      <c r="R25" s="5">
        <f t="shared" si="3"/>
        <v>0</v>
      </c>
      <c r="S25" s="11" t="e">
        <f>IF(K25="","",VLOOKUP(R25,#REF!,2,TRUE))</f>
        <v>#REF!</v>
      </c>
      <c r="T25" s="7" t="e">
        <f>#REF!+H25+Q25</f>
        <v>#REF!</v>
      </c>
      <c r="U25" s="6" t="e">
        <f t="shared" si="4"/>
        <v>#REF!</v>
      </c>
      <c r="V25" s="11" t="e">
        <f>IF(N25="","",VLOOKUP(U25,#REF!,2,TRUE))</f>
        <v>#REF!</v>
      </c>
    </row>
    <row r="26" spans="2:22" x14ac:dyDescent="0.25">
      <c r="B26" s="1">
        <v>18</v>
      </c>
      <c r="C26" s="1"/>
      <c r="D26" s="1">
        <v>0</v>
      </c>
      <c r="E26" s="1">
        <v>0</v>
      </c>
      <c r="F26" s="1">
        <v>0</v>
      </c>
      <c r="G26" s="1">
        <v>0</v>
      </c>
      <c r="H26" s="4">
        <f t="shared" si="0"/>
        <v>0</v>
      </c>
      <c r="I26" s="5">
        <f t="shared" si="1"/>
        <v>0</v>
      </c>
      <c r="J26" s="11" t="e">
        <f>IF(#REF!="","",VLOOKUP(I26,#REF!,2,TRUE))</f>
        <v>#REF!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4">
        <f t="shared" si="2"/>
        <v>0</v>
      </c>
      <c r="R26" s="5">
        <f t="shared" si="3"/>
        <v>0</v>
      </c>
      <c r="S26" s="11" t="e">
        <f>IF(K26="","",VLOOKUP(R26,#REF!,2,TRUE))</f>
        <v>#REF!</v>
      </c>
      <c r="T26" s="7" t="e">
        <f>#REF!+H26+Q26</f>
        <v>#REF!</v>
      </c>
      <c r="U26" s="6" t="e">
        <f t="shared" si="4"/>
        <v>#REF!</v>
      </c>
      <c r="V26" s="11" t="e">
        <f>IF(N26="","",VLOOKUP(U26,#REF!,2,TRUE))</f>
        <v>#REF!</v>
      </c>
    </row>
    <row r="27" spans="2:22" x14ac:dyDescent="0.25">
      <c r="B27" s="1">
        <v>19</v>
      </c>
      <c r="C27" s="1"/>
      <c r="D27" s="1">
        <v>0</v>
      </c>
      <c r="E27" s="1">
        <v>0</v>
      </c>
      <c r="F27" s="1">
        <v>0</v>
      </c>
      <c r="G27" s="1">
        <v>0</v>
      </c>
      <c r="H27" s="4">
        <f t="shared" si="0"/>
        <v>0</v>
      </c>
      <c r="I27" s="5">
        <f t="shared" si="1"/>
        <v>0</v>
      </c>
      <c r="J27" s="11" t="e">
        <f>IF(#REF!="","",VLOOKUP(I27,#REF!,2,TRUE))</f>
        <v>#REF!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4">
        <f t="shared" si="2"/>
        <v>0</v>
      </c>
      <c r="R27" s="5">
        <f t="shared" si="3"/>
        <v>0</v>
      </c>
      <c r="S27" s="11" t="e">
        <f>IF(K27="","",VLOOKUP(R27,#REF!,2,TRUE))</f>
        <v>#REF!</v>
      </c>
      <c r="T27" s="7" t="e">
        <f>#REF!+H27+Q27</f>
        <v>#REF!</v>
      </c>
      <c r="U27" s="6" t="e">
        <f t="shared" si="4"/>
        <v>#REF!</v>
      </c>
      <c r="V27" s="11" t="e">
        <f>IF(N27="","",VLOOKUP(U27,#REF!,2,TRUE))</f>
        <v>#REF!</v>
      </c>
    </row>
    <row r="28" spans="2:22" x14ac:dyDescent="0.25">
      <c r="B28" s="1">
        <v>20</v>
      </c>
      <c r="C28" s="1"/>
      <c r="D28" s="1">
        <v>0</v>
      </c>
      <c r="E28" s="1">
        <v>0</v>
      </c>
      <c r="F28" s="1">
        <v>0</v>
      </c>
      <c r="G28" s="1">
        <v>0</v>
      </c>
      <c r="H28" s="4">
        <f t="shared" si="0"/>
        <v>0</v>
      </c>
      <c r="I28" s="5">
        <f t="shared" si="1"/>
        <v>0</v>
      </c>
      <c r="J28" s="11" t="e">
        <f>IF(#REF!="","",VLOOKUP(I28,#REF!,2,TRUE))</f>
        <v>#REF!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4">
        <f t="shared" si="2"/>
        <v>0</v>
      </c>
      <c r="R28" s="5">
        <f t="shared" si="3"/>
        <v>0</v>
      </c>
      <c r="S28" s="11" t="e">
        <f>IF(K28="","",VLOOKUP(R28,#REF!,2,TRUE))</f>
        <v>#REF!</v>
      </c>
      <c r="T28" s="7" t="e">
        <f>#REF!+H28+Q28</f>
        <v>#REF!</v>
      </c>
      <c r="U28" s="6" t="e">
        <f t="shared" si="4"/>
        <v>#REF!</v>
      </c>
      <c r="V28" s="11" t="e">
        <f>IF(N28="","",VLOOKUP(U28,#REF!,2,TRUE))</f>
        <v>#REF!</v>
      </c>
    </row>
    <row r="29" spans="2:22" x14ac:dyDescent="0.25">
      <c r="B29" s="1">
        <v>21</v>
      </c>
      <c r="C29" s="1"/>
      <c r="D29" s="1">
        <v>0</v>
      </c>
      <c r="E29" s="1">
        <v>0</v>
      </c>
      <c r="F29" s="1">
        <v>0</v>
      </c>
      <c r="G29" s="1">
        <v>0</v>
      </c>
      <c r="H29" s="4">
        <f t="shared" si="0"/>
        <v>0</v>
      </c>
      <c r="I29" s="5">
        <f t="shared" si="1"/>
        <v>0</v>
      </c>
      <c r="J29" s="11" t="e">
        <f>IF(#REF!="","",VLOOKUP(I29,#REF!,2,TRUE))</f>
        <v>#REF!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4">
        <f t="shared" si="2"/>
        <v>0</v>
      </c>
      <c r="R29" s="5">
        <f t="shared" si="3"/>
        <v>0</v>
      </c>
      <c r="S29" s="11" t="e">
        <f>IF(K29="","",VLOOKUP(R29,#REF!,2,TRUE))</f>
        <v>#REF!</v>
      </c>
      <c r="T29" s="7" t="e">
        <f>#REF!+H29+Q29</f>
        <v>#REF!</v>
      </c>
      <c r="U29" s="6" t="e">
        <f t="shared" si="4"/>
        <v>#REF!</v>
      </c>
      <c r="V29" s="11" t="e">
        <f>IF(N29="","",VLOOKUP(U29,#REF!,2,TRUE))</f>
        <v>#REF!</v>
      </c>
    </row>
    <row r="30" spans="2:22" x14ac:dyDescent="0.25">
      <c r="B30" s="1">
        <v>22</v>
      </c>
      <c r="C30" s="1"/>
      <c r="D30" s="1">
        <v>0</v>
      </c>
      <c r="E30" s="1">
        <v>0</v>
      </c>
      <c r="F30" s="1">
        <v>0</v>
      </c>
      <c r="G30" s="1">
        <v>0</v>
      </c>
      <c r="H30" s="4">
        <f t="shared" si="0"/>
        <v>0</v>
      </c>
      <c r="I30" s="5">
        <f t="shared" si="1"/>
        <v>0</v>
      </c>
      <c r="J30" s="11" t="e">
        <f>IF(#REF!="","",VLOOKUP(I30,#REF!,2,TRUE))</f>
        <v>#REF!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4">
        <f t="shared" si="2"/>
        <v>0</v>
      </c>
      <c r="R30" s="5">
        <f t="shared" si="3"/>
        <v>0</v>
      </c>
      <c r="S30" s="11" t="e">
        <f>IF(K30="","",VLOOKUP(R30,#REF!,2,TRUE))</f>
        <v>#REF!</v>
      </c>
      <c r="T30" s="7" t="e">
        <f>#REF!+H30+Q30</f>
        <v>#REF!</v>
      </c>
      <c r="U30" s="6" t="e">
        <f t="shared" si="4"/>
        <v>#REF!</v>
      </c>
      <c r="V30" s="11" t="e">
        <f>IF(N30="","",VLOOKUP(U30,#REF!,2,TRUE))</f>
        <v>#REF!</v>
      </c>
    </row>
    <row r="31" spans="2:22" x14ac:dyDescent="0.25">
      <c r="B31" s="1">
        <v>23</v>
      </c>
      <c r="C31" s="1"/>
      <c r="D31" s="1">
        <v>0</v>
      </c>
      <c r="E31" s="1">
        <v>0</v>
      </c>
      <c r="F31" s="1">
        <v>0</v>
      </c>
      <c r="G31" s="1">
        <v>0</v>
      </c>
      <c r="H31" s="4">
        <f t="shared" si="0"/>
        <v>0</v>
      </c>
      <c r="I31" s="5">
        <f t="shared" si="1"/>
        <v>0</v>
      </c>
      <c r="J31" s="11" t="e">
        <f>IF(#REF!="","",VLOOKUP(I31,#REF!,2,TRUE))</f>
        <v>#REF!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4">
        <f t="shared" si="2"/>
        <v>0</v>
      </c>
      <c r="R31" s="5">
        <f t="shared" si="3"/>
        <v>0</v>
      </c>
      <c r="S31" s="11" t="e">
        <f>IF(K31="","",VLOOKUP(R31,#REF!,2,TRUE))</f>
        <v>#REF!</v>
      </c>
      <c r="T31" s="7" t="e">
        <f>#REF!+H31+Q31</f>
        <v>#REF!</v>
      </c>
      <c r="U31" s="6" t="e">
        <f t="shared" si="4"/>
        <v>#REF!</v>
      </c>
      <c r="V31" s="11" t="e">
        <f>IF(N31="","",VLOOKUP(U31,#REF!,2,TRUE))</f>
        <v>#REF!</v>
      </c>
    </row>
    <row r="32" spans="2:22" x14ac:dyDescent="0.25">
      <c r="B32" s="1">
        <v>24</v>
      </c>
      <c r="C32" s="1"/>
      <c r="D32" s="1">
        <v>0</v>
      </c>
      <c r="E32" s="1">
        <v>0</v>
      </c>
      <c r="F32" s="1">
        <v>0</v>
      </c>
      <c r="G32" s="1">
        <v>0</v>
      </c>
      <c r="H32" s="4">
        <f t="shared" si="0"/>
        <v>0</v>
      </c>
      <c r="I32" s="5">
        <f t="shared" si="1"/>
        <v>0</v>
      </c>
      <c r="J32" s="11" t="e">
        <f>IF(#REF!="","",VLOOKUP(I32,#REF!,2,TRUE))</f>
        <v>#REF!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4">
        <f t="shared" si="2"/>
        <v>0</v>
      </c>
      <c r="R32" s="5">
        <f t="shared" si="3"/>
        <v>0</v>
      </c>
      <c r="S32" s="11" t="e">
        <f>IF(K32="","",VLOOKUP(R32,#REF!,2,TRUE))</f>
        <v>#REF!</v>
      </c>
      <c r="T32" s="7" t="e">
        <f>#REF!+H32+Q32</f>
        <v>#REF!</v>
      </c>
      <c r="U32" s="6" t="e">
        <f t="shared" si="4"/>
        <v>#REF!</v>
      </c>
      <c r="V32" s="11" t="e">
        <f>IF(N32="","",VLOOKUP(U32,#REF!,2,TRUE))</f>
        <v>#REF!</v>
      </c>
    </row>
    <row r="33" spans="2:22" x14ac:dyDescent="0.25">
      <c r="B33" s="1">
        <v>25</v>
      </c>
      <c r="C33" s="1"/>
      <c r="D33" s="1">
        <v>0</v>
      </c>
      <c r="E33" s="1">
        <v>0</v>
      </c>
      <c r="F33" s="1">
        <v>0</v>
      </c>
      <c r="G33" s="1">
        <v>0</v>
      </c>
      <c r="H33" s="4">
        <f t="shared" si="0"/>
        <v>0</v>
      </c>
      <c r="I33" s="5">
        <f t="shared" si="1"/>
        <v>0</v>
      </c>
      <c r="J33" s="11" t="e">
        <f>IF(#REF!="","",VLOOKUP(I33,#REF!,2,TRUE))</f>
        <v>#REF!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4">
        <f t="shared" si="2"/>
        <v>0</v>
      </c>
      <c r="R33" s="5">
        <f t="shared" si="3"/>
        <v>0</v>
      </c>
      <c r="S33" s="11" t="e">
        <f>IF(K33="","",VLOOKUP(R33,#REF!,2,TRUE))</f>
        <v>#REF!</v>
      </c>
      <c r="T33" s="7" t="e">
        <f>#REF!+H33+Q33</f>
        <v>#REF!</v>
      </c>
      <c r="U33" s="6" t="e">
        <f t="shared" si="4"/>
        <v>#REF!</v>
      </c>
      <c r="V33" s="11" t="e">
        <f>IF(N33="","",VLOOKUP(U33,#REF!,2,TRUE))</f>
        <v>#REF!</v>
      </c>
    </row>
    <row r="34" spans="2:22" x14ac:dyDescent="0.25">
      <c r="B34" s="1">
        <v>26</v>
      </c>
      <c r="C34" s="1"/>
      <c r="D34" s="1">
        <v>0</v>
      </c>
      <c r="E34" s="1">
        <v>0</v>
      </c>
      <c r="F34" s="1">
        <v>0</v>
      </c>
      <c r="G34" s="1">
        <v>0</v>
      </c>
      <c r="H34" s="4">
        <f t="shared" si="0"/>
        <v>0</v>
      </c>
      <c r="I34" s="5">
        <f t="shared" si="1"/>
        <v>0</v>
      </c>
      <c r="J34" s="11" t="e">
        <f>IF(#REF!="","",VLOOKUP(I34,#REF!,2,TRUE))</f>
        <v>#REF!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4">
        <f t="shared" si="2"/>
        <v>0</v>
      </c>
      <c r="R34" s="5">
        <f t="shared" si="3"/>
        <v>0</v>
      </c>
      <c r="S34" s="11" t="e">
        <f>IF(K34="","",VLOOKUP(R34,#REF!,2,TRUE))</f>
        <v>#REF!</v>
      </c>
      <c r="T34" s="7" t="e">
        <f>#REF!+H34+Q34</f>
        <v>#REF!</v>
      </c>
      <c r="U34" s="6" t="e">
        <f t="shared" si="4"/>
        <v>#REF!</v>
      </c>
      <c r="V34" s="11" t="e">
        <f>IF(N34="","",VLOOKUP(U34,#REF!,2,TRUE))</f>
        <v>#REF!</v>
      </c>
    </row>
    <row r="35" spans="2:22" x14ac:dyDescent="0.25">
      <c r="B35" s="1">
        <v>27</v>
      </c>
      <c r="C35" s="1"/>
      <c r="D35" s="1">
        <v>0</v>
      </c>
      <c r="E35" s="1">
        <v>0</v>
      </c>
      <c r="F35" s="1">
        <v>0</v>
      </c>
      <c r="G35" s="1">
        <v>0</v>
      </c>
      <c r="H35" s="4">
        <f t="shared" si="0"/>
        <v>0</v>
      </c>
      <c r="I35" s="5">
        <f t="shared" si="1"/>
        <v>0</v>
      </c>
      <c r="J35" s="11" t="e">
        <f>IF(#REF!="","",VLOOKUP(I35,#REF!,2,TRUE))</f>
        <v>#REF!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4">
        <f t="shared" si="2"/>
        <v>0</v>
      </c>
      <c r="R35" s="5">
        <f t="shared" si="3"/>
        <v>0</v>
      </c>
      <c r="S35" s="11" t="e">
        <f>IF(K35="","",VLOOKUP(R35,#REF!,2,TRUE))</f>
        <v>#REF!</v>
      </c>
      <c r="T35" s="7" t="e">
        <f>#REF!+H35+Q35</f>
        <v>#REF!</v>
      </c>
      <c r="U35" s="6" t="e">
        <f t="shared" si="4"/>
        <v>#REF!</v>
      </c>
      <c r="V35" s="11" t="e">
        <f>IF(N35="","",VLOOKUP(U35,#REF!,2,TRUE))</f>
        <v>#REF!</v>
      </c>
    </row>
    <row r="36" spans="2:22" x14ac:dyDescent="0.25">
      <c r="B36" s="1">
        <v>28</v>
      </c>
      <c r="C36" s="1"/>
      <c r="D36" s="1">
        <v>0</v>
      </c>
      <c r="E36" s="1">
        <v>0</v>
      </c>
      <c r="F36" s="1">
        <v>0</v>
      </c>
      <c r="G36" s="1">
        <v>0</v>
      </c>
      <c r="H36" s="4">
        <f t="shared" si="0"/>
        <v>0</v>
      </c>
      <c r="I36" s="5">
        <f t="shared" si="1"/>
        <v>0</v>
      </c>
      <c r="J36" s="11" t="e">
        <f>IF(#REF!="","",VLOOKUP(I36,#REF!,2,TRUE))</f>
        <v>#REF!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4">
        <f t="shared" si="2"/>
        <v>0</v>
      </c>
      <c r="R36" s="5">
        <f t="shared" si="3"/>
        <v>0</v>
      </c>
      <c r="S36" s="11" t="e">
        <f>IF(K36="","",VLOOKUP(R36,#REF!,2,TRUE))</f>
        <v>#REF!</v>
      </c>
      <c r="T36" s="7" t="e">
        <f>#REF!+H36+Q36</f>
        <v>#REF!</v>
      </c>
      <c r="U36" s="6" t="e">
        <f t="shared" si="4"/>
        <v>#REF!</v>
      </c>
      <c r="V36" s="11" t="e">
        <f>IF(N36="","",VLOOKUP(U36,#REF!,2,TRUE))</f>
        <v>#REF!</v>
      </c>
    </row>
    <row r="37" spans="2:22" x14ac:dyDescent="0.25">
      <c r="B37" s="1">
        <v>29</v>
      </c>
      <c r="C37" s="1"/>
      <c r="D37" s="1">
        <v>0</v>
      </c>
      <c r="E37" s="1">
        <v>0</v>
      </c>
      <c r="F37" s="1">
        <v>0</v>
      </c>
      <c r="G37" s="1">
        <v>0</v>
      </c>
      <c r="H37" s="4">
        <f t="shared" si="0"/>
        <v>0</v>
      </c>
      <c r="I37" s="5">
        <f t="shared" si="1"/>
        <v>0</v>
      </c>
      <c r="J37" s="11" t="e">
        <f>IF(#REF!="","",VLOOKUP(I37,#REF!,2,TRUE))</f>
        <v>#REF!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4">
        <f t="shared" si="2"/>
        <v>0</v>
      </c>
      <c r="R37" s="5">
        <f t="shared" si="3"/>
        <v>0</v>
      </c>
      <c r="S37" s="11" t="e">
        <f>IF(K37="","",VLOOKUP(R37,#REF!,2,TRUE))</f>
        <v>#REF!</v>
      </c>
      <c r="T37" s="7" t="e">
        <f>#REF!+H37+Q37</f>
        <v>#REF!</v>
      </c>
      <c r="U37" s="6" t="e">
        <f t="shared" si="4"/>
        <v>#REF!</v>
      </c>
      <c r="V37" s="11" t="e">
        <f>IF(N37="","",VLOOKUP(U37,#REF!,2,TRUE))</f>
        <v>#REF!</v>
      </c>
    </row>
    <row r="38" spans="2:22" x14ac:dyDescent="0.25">
      <c r="B38" s="1">
        <v>30</v>
      </c>
      <c r="C38" s="1"/>
      <c r="D38" s="1">
        <v>0</v>
      </c>
      <c r="E38" s="1">
        <v>0</v>
      </c>
      <c r="F38" s="1">
        <v>0</v>
      </c>
      <c r="G38" s="1">
        <v>0</v>
      </c>
      <c r="H38" s="4">
        <f t="shared" si="0"/>
        <v>0</v>
      </c>
      <c r="I38" s="5">
        <f t="shared" si="1"/>
        <v>0</v>
      </c>
      <c r="J38" s="11" t="e">
        <f>IF(#REF!="","",VLOOKUP(I38,#REF!,2,TRUE))</f>
        <v>#REF!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4">
        <f t="shared" si="2"/>
        <v>0</v>
      </c>
      <c r="R38" s="5">
        <f t="shared" si="3"/>
        <v>0</v>
      </c>
      <c r="S38" s="11" t="e">
        <f>IF(K38="","",VLOOKUP(R38,#REF!,2,TRUE))</f>
        <v>#REF!</v>
      </c>
      <c r="T38" s="7" t="e">
        <f>#REF!+H38+Q38</f>
        <v>#REF!</v>
      </c>
      <c r="U38" s="6" t="e">
        <f t="shared" si="4"/>
        <v>#REF!</v>
      </c>
      <c r="V38" s="11" t="e">
        <f>IF(N38="","",VLOOKUP(U38,#REF!,2,TRUE))</f>
        <v>#REF!</v>
      </c>
    </row>
    <row r="39" spans="2:22" x14ac:dyDescent="0.25">
      <c r="B39" s="36"/>
      <c r="C39" s="36"/>
      <c r="D39" s="30"/>
      <c r="E39" s="31"/>
      <c r="F39" s="31"/>
      <c r="G39" s="31"/>
      <c r="H39" s="32"/>
      <c r="I39" s="1" t="s">
        <v>14</v>
      </c>
      <c r="J39" s="9" t="s">
        <v>10</v>
      </c>
      <c r="K39" s="30"/>
      <c r="L39" s="31"/>
      <c r="M39" s="31"/>
      <c r="N39" s="31"/>
      <c r="O39" s="31"/>
      <c r="P39" s="31"/>
      <c r="Q39" s="32"/>
      <c r="R39" s="1" t="s">
        <v>14</v>
      </c>
      <c r="S39" s="9" t="s">
        <v>10</v>
      </c>
      <c r="T39" s="2"/>
      <c r="U39" s="2"/>
      <c r="V39" s="2"/>
    </row>
    <row r="40" spans="2:22" x14ac:dyDescent="0.25">
      <c r="B40" s="37"/>
      <c r="C40" s="37"/>
      <c r="D40" s="30" t="s">
        <v>19</v>
      </c>
      <c r="E40" s="31"/>
      <c r="F40" s="31"/>
      <c r="G40" s="31"/>
      <c r="H40" s="32"/>
      <c r="I40" s="8">
        <f>COUNTA(C9:C38)</f>
        <v>0</v>
      </c>
      <c r="J40" s="8">
        <v>100</v>
      </c>
      <c r="K40" s="30" t="s">
        <v>19</v>
      </c>
      <c r="L40" s="31"/>
      <c r="M40" s="31"/>
      <c r="N40" s="31"/>
      <c r="O40" s="31"/>
      <c r="P40" s="31"/>
      <c r="Q40" s="32"/>
      <c r="R40" s="8">
        <f>COUNTA(C9:C38)</f>
        <v>0</v>
      </c>
      <c r="S40" s="8">
        <v>100</v>
      </c>
      <c r="T40" s="2"/>
      <c r="U40" s="2"/>
      <c r="V40" s="2"/>
    </row>
    <row r="41" spans="2:22" x14ac:dyDescent="0.25">
      <c r="B41" s="37"/>
      <c r="C41" s="37"/>
      <c r="D41" s="30" t="s">
        <v>23</v>
      </c>
      <c r="E41" s="31"/>
      <c r="F41" s="31"/>
      <c r="G41" s="31"/>
      <c r="H41" s="32"/>
      <c r="I41" s="12">
        <f>COUNTIF(J9:J38,"І ур")</f>
        <v>0</v>
      </c>
      <c r="J41" s="3" t="e">
        <f>(I41/I40)*100</f>
        <v>#DIV/0!</v>
      </c>
      <c r="K41" s="30" t="s">
        <v>23</v>
      </c>
      <c r="L41" s="31"/>
      <c r="M41" s="31"/>
      <c r="N41" s="31"/>
      <c r="O41" s="31"/>
      <c r="P41" s="31"/>
      <c r="Q41" s="32"/>
      <c r="R41" s="12">
        <f>COUNTIF(S9:S38,"І ур")</f>
        <v>0</v>
      </c>
      <c r="S41" s="3" t="e">
        <f>(R41/R40)*100</f>
        <v>#DIV/0!</v>
      </c>
      <c r="T41" s="2"/>
      <c r="U41" s="2"/>
      <c r="V41" s="2"/>
    </row>
    <row r="42" spans="2:22" x14ac:dyDescent="0.25">
      <c r="B42" s="37"/>
      <c r="C42" s="37"/>
      <c r="D42" s="30" t="s">
        <v>24</v>
      </c>
      <c r="E42" s="31"/>
      <c r="F42" s="31"/>
      <c r="G42" s="31"/>
      <c r="H42" s="32"/>
      <c r="I42" s="12">
        <f>COUNTIF(J9:J38,"ІІ ур")</f>
        <v>0</v>
      </c>
      <c r="J42" s="3" t="e">
        <f>(I42/I40)*100</f>
        <v>#DIV/0!</v>
      </c>
      <c r="K42" s="30" t="s">
        <v>24</v>
      </c>
      <c r="L42" s="31"/>
      <c r="M42" s="31"/>
      <c r="N42" s="31"/>
      <c r="O42" s="31"/>
      <c r="P42" s="31"/>
      <c r="Q42" s="32"/>
      <c r="R42" s="12">
        <f>COUNTIF(S9:S38,"ІІ ур")</f>
        <v>0</v>
      </c>
      <c r="S42" s="3" t="e">
        <f>(R42/R40)*100</f>
        <v>#DIV/0!</v>
      </c>
      <c r="T42" s="2"/>
      <c r="U42" s="2"/>
      <c r="V42" s="2"/>
    </row>
    <row r="43" spans="2:22" x14ac:dyDescent="0.25">
      <c r="B43" s="37"/>
      <c r="C43" s="37"/>
      <c r="D43" s="30" t="s">
        <v>25</v>
      </c>
      <c r="E43" s="31"/>
      <c r="F43" s="31"/>
      <c r="G43" s="31"/>
      <c r="H43" s="32"/>
      <c r="I43" s="12">
        <f>COUNTIF(J9:J38,"ІІІ ур")</f>
        <v>0</v>
      </c>
      <c r="J43" s="3" t="e">
        <f>(I43/I40)*100</f>
        <v>#DIV/0!</v>
      </c>
      <c r="K43" s="30" t="s">
        <v>25</v>
      </c>
      <c r="L43" s="31"/>
      <c r="M43" s="31"/>
      <c r="N43" s="31"/>
      <c r="O43" s="31"/>
      <c r="P43" s="31"/>
      <c r="Q43" s="32"/>
      <c r="R43" s="12">
        <f>COUNTIF(S9:S38,"ІІІ ур")</f>
        <v>0</v>
      </c>
      <c r="S43" s="3" t="e">
        <f>(R43/R40)*100</f>
        <v>#DIV/0!</v>
      </c>
      <c r="T43" s="2"/>
      <c r="U43" s="2"/>
      <c r="V43" s="2"/>
    </row>
    <row r="44" spans="2:22" x14ac:dyDescent="0.25">
      <c r="B44" s="37"/>
      <c r="C44" s="37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2"/>
      <c r="U44" s="1" t="s">
        <v>14</v>
      </c>
      <c r="V44" s="9" t="s">
        <v>10</v>
      </c>
    </row>
    <row r="45" spans="2:22" x14ac:dyDescent="0.25">
      <c r="B45" s="37"/>
      <c r="C45" s="37"/>
      <c r="D45" s="39" t="s">
        <v>41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  <c r="U45" s="8">
        <f>COUNTA(C9:C38)</f>
        <v>0</v>
      </c>
      <c r="V45" s="8">
        <v>100</v>
      </c>
    </row>
    <row r="46" spans="2:22" x14ac:dyDescent="0.25">
      <c r="B46" s="37"/>
      <c r="C46" s="37"/>
      <c r="D46" s="42" t="s">
        <v>38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12">
        <f>COUNTIF(V9:V38,"І ур")</f>
        <v>0</v>
      </c>
      <c r="V46" s="3" t="e">
        <f>(U46/U45)*100</f>
        <v>#DIV/0!</v>
      </c>
    </row>
    <row r="47" spans="2:22" x14ac:dyDescent="0.25">
      <c r="B47" s="37"/>
      <c r="C47" s="37"/>
      <c r="D47" s="42" t="s">
        <v>39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12">
        <f>COUNTIF(V9:V38,"ІІ ур")</f>
        <v>0</v>
      </c>
      <c r="V47" s="3" t="e">
        <f>(U47/U45)*100</f>
        <v>#DIV/0!</v>
      </c>
    </row>
    <row r="48" spans="2:22" x14ac:dyDescent="0.25">
      <c r="B48" s="38"/>
      <c r="C48" s="38"/>
      <c r="D48" s="42" t="s">
        <v>40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12">
        <f>COUNTIF(V9:V38,"ІІІ ур")</f>
        <v>0</v>
      </c>
      <c r="V48" s="3" t="e">
        <f>(U48/U45)*100</f>
        <v>#DIV/0!</v>
      </c>
    </row>
  </sheetData>
  <mergeCells count="34">
    <mergeCell ref="A2:W2"/>
    <mergeCell ref="A3:W3"/>
    <mergeCell ref="A4:W4"/>
    <mergeCell ref="B6:V6"/>
    <mergeCell ref="B7:B8"/>
    <mergeCell ref="C7:C8"/>
    <mergeCell ref="D7:G7"/>
    <mergeCell ref="K7:P7"/>
    <mergeCell ref="T7:T8"/>
    <mergeCell ref="U7:U8"/>
    <mergeCell ref="V7:V8"/>
    <mergeCell ref="S7:S8"/>
    <mergeCell ref="Q7:Q8"/>
    <mergeCell ref="B39:B48"/>
    <mergeCell ref="C39:C48"/>
    <mergeCell ref="K42:Q42"/>
    <mergeCell ref="K43:Q43"/>
    <mergeCell ref="D45:T45"/>
    <mergeCell ref="D44:T44"/>
    <mergeCell ref="D46:T46"/>
    <mergeCell ref="D47:T47"/>
    <mergeCell ref="D48:T48"/>
    <mergeCell ref="K39:Q39"/>
    <mergeCell ref="K40:Q40"/>
    <mergeCell ref="K41:Q41"/>
    <mergeCell ref="D39:H39"/>
    <mergeCell ref="D40:H40"/>
    <mergeCell ref="D41:H41"/>
    <mergeCell ref="D42:H42"/>
    <mergeCell ref="D43:H43"/>
    <mergeCell ref="R7:R8"/>
    <mergeCell ref="H7:H8"/>
    <mergeCell ref="I7:I8"/>
    <mergeCell ref="J7:J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92"/>
  <sheetViews>
    <sheetView tabSelected="1" topLeftCell="B1" zoomScale="78" zoomScaleNormal="78" workbookViewId="0">
      <selection activeCell="Y12" sqref="Y12"/>
    </sheetView>
  </sheetViews>
  <sheetFormatPr defaultRowHeight="15" x14ac:dyDescent="0.25"/>
  <cols>
    <col min="1" max="1" width="0.7109375" hidden="1" customWidth="1"/>
    <col min="2" max="2" width="3.140625" customWidth="1"/>
    <col min="3" max="3" width="20" customWidth="1"/>
    <col min="4" max="4" width="3.7109375" customWidth="1"/>
    <col min="5" max="5" width="3.28515625" customWidth="1"/>
    <col min="6" max="6" width="3" customWidth="1"/>
    <col min="7" max="7" width="2.85546875" customWidth="1"/>
    <col min="8" max="8" width="3.140625" customWidth="1"/>
    <col min="9" max="9" width="3" customWidth="1"/>
    <col min="10" max="10" width="3.85546875" customWidth="1"/>
    <col min="11" max="11" width="4.42578125" customWidth="1"/>
    <col min="12" max="12" width="5.85546875" customWidth="1"/>
    <col min="13" max="13" width="3.85546875" customWidth="1"/>
    <col min="14" max="14" width="3.7109375" customWidth="1"/>
    <col min="15" max="16" width="3.85546875" customWidth="1"/>
    <col min="17" max="17" width="3.42578125" customWidth="1"/>
    <col min="18" max="18" width="3.7109375" customWidth="1"/>
    <col min="19" max="19" width="4.140625" customWidth="1"/>
    <col min="20" max="20" width="5.7109375" customWidth="1"/>
    <col min="21" max="21" width="3.42578125" customWidth="1"/>
    <col min="22" max="23" width="4" customWidth="1"/>
    <col min="24" max="24" width="3.140625" customWidth="1"/>
    <col min="25" max="25" width="4.28515625" customWidth="1"/>
    <col min="26" max="26" width="4.140625" customWidth="1"/>
    <col min="27" max="27" width="4.7109375" customWidth="1"/>
    <col min="28" max="28" width="4" customWidth="1"/>
    <col min="29" max="29" width="4.5703125" customWidth="1"/>
    <col min="30" max="30" width="5.42578125" customWidth="1"/>
    <col min="31" max="31" width="9.140625" customWidth="1"/>
  </cols>
  <sheetData>
    <row r="2" spans="1:31" x14ac:dyDescent="0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1:31" x14ac:dyDescent="0.25">
      <c r="A3" s="67" t="s">
        <v>58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</row>
    <row r="4" spans="1:31" x14ac:dyDescent="0.25">
      <c r="A4" s="67" t="s">
        <v>59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</row>
    <row r="5" spans="1:31" ht="0.7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x14ac:dyDescent="0.25">
      <c r="A6" s="16"/>
      <c r="B6" s="68" t="s">
        <v>2</v>
      </c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8"/>
      <c r="AC6" s="68"/>
      <c r="AD6" s="68"/>
      <c r="AE6" s="16"/>
    </row>
    <row r="7" spans="1:31" x14ac:dyDescent="0.25">
      <c r="A7" s="16"/>
      <c r="B7" s="70" t="s">
        <v>3</v>
      </c>
      <c r="C7" s="69" t="s">
        <v>4</v>
      </c>
      <c r="D7" s="72" t="s">
        <v>60</v>
      </c>
      <c r="E7" s="73"/>
      <c r="F7" s="73"/>
      <c r="G7" s="73"/>
      <c r="H7" s="73"/>
      <c r="I7" s="74"/>
      <c r="J7" s="58" t="s">
        <v>11</v>
      </c>
      <c r="K7" s="56" t="s">
        <v>12</v>
      </c>
      <c r="L7" s="57" t="s">
        <v>15</v>
      </c>
      <c r="M7" s="75" t="s">
        <v>5</v>
      </c>
      <c r="N7" s="75"/>
      <c r="O7" s="75"/>
      <c r="P7" s="75"/>
      <c r="Q7" s="75"/>
      <c r="R7" s="58" t="s">
        <v>11</v>
      </c>
      <c r="S7" s="56" t="s">
        <v>12</v>
      </c>
      <c r="T7" s="57" t="s">
        <v>15</v>
      </c>
      <c r="U7" s="75" t="s">
        <v>6</v>
      </c>
      <c r="V7" s="75"/>
      <c r="W7" s="75"/>
      <c r="X7" s="75"/>
      <c r="Y7" s="58" t="s">
        <v>11</v>
      </c>
      <c r="Z7" s="56" t="s">
        <v>12</v>
      </c>
      <c r="AA7" s="57" t="s">
        <v>15</v>
      </c>
      <c r="AB7" s="76" t="s">
        <v>7</v>
      </c>
      <c r="AC7" s="78" t="s">
        <v>8</v>
      </c>
      <c r="AD7" s="79" t="s">
        <v>9</v>
      </c>
      <c r="AE7" s="16"/>
    </row>
    <row r="8" spans="1:31" ht="33" x14ac:dyDescent="0.25">
      <c r="A8" s="16"/>
      <c r="B8" s="70"/>
      <c r="C8" s="71"/>
      <c r="D8" s="17" t="s">
        <v>61</v>
      </c>
      <c r="E8" s="17" t="s">
        <v>62</v>
      </c>
      <c r="F8" s="17" t="s">
        <v>63</v>
      </c>
      <c r="G8" s="17" t="s">
        <v>64</v>
      </c>
      <c r="H8" s="17" t="s">
        <v>65</v>
      </c>
      <c r="I8" s="17" t="s">
        <v>66</v>
      </c>
      <c r="J8" s="58"/>
      <c r="K8" s="56"/>
      <c r="L8" s="57"/>
      <c r="M8" s="17" t="s">
        <v>67</v>
      </c>
      <c r="N8" s="17" t="s">
        <v>68</v>
      </c>
      <c r="O8" s="17" t="s">
        <v>69</v>
      </c>
      <c r="P8" s="17" t="s">
        <v>70</v>
      </c>
      <c r="Q8" s="17" t="s">
        <v>71</v>
      </c>
      <c r="R8" s="58"/>
      <c r="S8" s="56"/>
      <c r="T8" s="57"/>
      <c r="U8" s="17" t="s">
        <v>72</v>
      </c>
      <c r="V8" s="17" t="s">
        <v>73</v>
      </c>
      <c r="W8" s="17" t="s">
        <v>74</v>
      </c>
      <c r="X8" s="17" t="s">
        <v>75</v>
      </c>
      <c r="Y8" s="58"/>
      <c r="Z8" s="56"/>
      <c r="AA8" s="57"/>
      <c r="AB8" s="77"/>
      <c r="AC8" s="78"/>
      <c r="AD8" s="79"/>
      <c r="AE8" s="16"/>
    </row>
    <row r="9" spans="1:31" x14ac:dyDescent="0.25">
      <c r="A9" s="16"/>
      <c r="B9" s="18">
        <v>1</v>
      </c>
      <c r="C9" s="18" t="s">
        <v>42</v>
      </c>
      <c r="D9" s="18">
        <v>1</v>
      </c>
      <c r="E9" s="18">
        <v>2</v>
      </c>
      <c r="F9" s="18">
        <v>1</v>
      </c>
      <c r="G9" s="18">
        <v>1</v>
      </c>
      <c r="H9" s="18">
        <v>1</v>
      </c>
      <c r="I9" s="18">
        <v>2</v>
      </c>
      <c r="J9" s="19">
        <f>SUM(D9:I9)</f>
        <v>8</v>
      </c>
      <c r="K9" s="20">
        <f>AVERAGE(D9:I9)</f>
        <v>1.3333333333333333</v>
      </c>
      <c r="L9" s="21" t="str">
        <f t="shared" ref="L9:L23" si="0">IF(D9="","",VLOOKUP(K9,$J$90:$K$92,2,TRUE))</f>
        <v>І ур</v>
      </c>
      <c r="M9" s="18">
        <v>1</v>
      </c>
      <c r="N9" s="18">
        <v>2</v>
      </c>
      <c r="O9" s="18">
        <v>1</v>
      </c>
      <c r="P9" s="18">
        <v>2</v>
      </c>
      <c r="Q9" s="18">
        <v>1</v>
      </c>
      <c r="R9" s="19">
        <f t="shared" ref="R9:R23" si="1">SUM(M9:Q9)</f>
        <v>7</v>
      </c>
      <c r="S9" s="20">
        <f t="shared" ref="S9:S23" si="2">AVERAGE(M9:Q9)</f>
        <v>1.4</v>
      </c>
      <c r="T9" s="21" t="str">
        <f t="shared" ref="T9:T23" si="3">IF(K9="","",VLOOKUP(S9,$J$90:$K$92,2,TRUE))</f>
        <v>І ур</v>
      </c>
      <c r="U9" s="18">
        <v>1</v>
      </c>
      <c r="V9" s="18">
        <v>1</v>
      </c>
      <c r="W9" s="18">
        <v>1</v>
      </c>
      <c r="X9" s="18">
        <v>2</v>
      </c>
      <c r="Y9" s="19">
        <f t="shared" ref="Y9:Y23" si="4">SUM(U9:X9)</f>
        <v>5</v>
      </c>
      <c r="Z9" s="20">
        <f t="shared" ref="Z9:Z23" si="5">AVERAGE(U9:X9)</f>
        <v>1.25</v>
      </c>
      <c r="AA9" s="21" t="str">
        <f t="shared" ref="AA9:AA23" si="6">IF(U9="","",VLOOKUP(Z9,$J$90:$K$92,2,TRUE))</f>
        <v>І ур</v>
      </c>
      <c r="AB9" s="22">
        <f t="shared" ref="AB9:AB23" si="7">J9+R9+Y9</f>
        <v>20</v>
      </c>
      <c r="AC9" s="23">
        <f>AB9/16</f>
        <v>1.25</v>
      </c>
      <c r="AD9" s="21" t="str">
        <f t="shared" ref="AD9:AD23" si="8">IF(X9="","",VLOOKUP(AC9,$J$90:$K$92,2,TRUE))</f>
        <v>І ур</v>
      </c>
      <c r="AE9" s="16"/>
    </row>
    <row r="10" spans="1:31" x14ac:dyDescent="0.25">
      <c r="A10" s="16"/>
      <c r="B10" s="18">
        <v>2</v>
      </c>
      <c r="C10" s="18" t="s">
        <v>43</v>
      </c>
      <c r="D10" s="18">
        <v>1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9">
        <f t="shared" ref="J10:J23" si="9">SUM(D10:I10)</f>
        <v>6</v>
      </c>
      <c r="K10" s="20">
        <f t="shared" ref="K10:K23" si="10">AVERAGE(D10:I10)</f>
        <v>1</v>
      </c>
      <c r="L10" s="21" t="str">
        <f t="shared" si="0"/>
        <v>І ур</v>
      </c>
      <c r="M10" s="18">
        <v>1</v>
      </c>
      <c r="N10" s="18">
        <v>1</v>
      </c>
      <c r="O10" s="18">
        <v>1</v>
      </c>
      <c r="P10" s="18">
        <v>1</v>
      </c>
      <c r="Q10" s="18">
        <v>1</v>
      </c>
      <c r="R10" s="19">
        <f t="shared" si="1"/>
        <v>5</v>
      </c>
      <c r="S10" s="20">
        <f t="shared" si="2"/>
        <v>1</v>
      </c>
      <c r="T10" s="21" t="str">
        <f t="shared" si="3"/>
        <v>І ур</v>
      </c>
      <c r="U10" s="18">
        <v>1</v>
      </c>
      <c r="V10" s="18">
        <v>1</v>
      </c>
      <c r="W10" s="18">
        <v>1</v>
      </c>
      <c r="X10" s="18">
        <v>1</v>
      </c>
      <c r="Y10" s="19">
        <f t="shared" si="4"/>
        <v>4</v>
      </c>
      <c r="Z10" s="20">
        <f t="shared" si="5"/>
        <v>1</v>
      </c>
      <c r="AA10" s="21" t="str">
        <f t="shared" si="6"/>
        <v>І ур</v>
      </c>
      <c r="AB10" s="22">
        <f t="shared" si="7"/>
        <v>15</v>
      </c>
      <c r="AC10" s="23">
        <v>1</v>
      </c>
      <c r="AD10" s="21" t="str">
        <f t="shared" si="8"/>
        <v>І ур</v>
      </c>
      <c r="AE10" s="16"/>
    </row>
    <row r="11" spans="1:31" x14ac:dyDescent="0.25">
      <c r="A11" s="16"/>
      <c r="B11" s="18">
        <v>3</v>
      </c>
      <c r="C11" s="18" t="s">
        <v>44</v>
      </c>
      <c r="D11" s="18">
        <v>2</v>
      </c>
      <c r="E11" s="18">
        <v>2</v>
      </c>
      <c r="F11" s="18">
        <v>2</v>
      </c>
      <c r="G11" s="18">
        <v>1</v>
      </c>
      <c r="H11" s="18">
        <v>2</v>
      </c>
      <c r="I11" s="18">
        <v>2</v>
      </c>
      <c r="J11" s="19">
        <f t="shared" si="9"/>
        <v>11</v>
      </c>
      <c r="K11" s="20">
        <f t="shared" si="10"/>
        <v>1.8333333333333333</v>
      </c>
      <c r="L11" s="21" t="str">
        <f t="shared" si="0"/>
        <v>ІІ ур</v>
      </c>
      <c r="M11" s="18">
        <v>2</v>
      </c>
      <c r="N11" s="18">
        <v>2</v>
      </c>
      <c r="O11" s="18">
        <v>1</v>
      </c>
      <c r="P11" s="18">
        <v>1</v>
      </c>
      <c r="Q11" s="18">
        <v>1</v>
      </c>
      <c r="R11" s="19">
        <f t="shared" si="1"/>
        <v>7</v>
      </c>
      <c r="S11" s="20">
        <f t="shared" si="2"/>
        <v>1.4</v>
      </c>
      <c r="T11" s="21" t="str">
        <f t="shared" si="3"/>
        <v>І ур</v>
      </c>
      <c r="U11" s="18">
        <v>2</v>
      </c>
      <c r="V11" s="18">
        <v>2</v>
      </c>
      <c r="W11" s="18">
        <v>1</v>
      </c>
      <c r="X11" s="18">
        <v>2</v>
      </c>
      <c r="Y11" s="19">
        <f t="shared" si="4"/>
        <v>7</v>
      </c>
      <c r="Z11" s="20">
        <f t="shared" si="5"/>
        <v>1.75</v>
      </c>
      <c r="AA11" s="21" t="str">
        <f t="shared" si="6"/>
        <v>ІІ ур</v>
      </c>
      <c r="AB11" s="22">
        <f t="shared" si="7"/>
        <v>25</v>
      </c>
      <c r="AC11" s="23">
        <f t="shared" ref="AC11:AC23" si="11">AB11/16</f>
        <v>1.5625</v>
      </c>
      <c r="AD11" s="21" t="str">
        <f t="shared" si="8"/>
        <v>І ур</v>
      </c>
      <c r="AE11" s="16"/>
    </row>
    <row r="12" spans="1:31" x14ac:dyDescent="0.25">
      <c r="A12" s="16"/>
      <c r="B12" s="18">
        <v>4</v>
      </c>
      <c r="C12" s="18" t="s">
        <v>45</v>
      </c>
      <c r="D12" s="18">
        <v>2</v>
      </c>
      <c r="E12" s="18">
        <v>2</v>
      </c>
      <c r="F12" s="18">
        <v>2</v>
      </c>
      <c r="G12" s="18">
        <v>2</v>
      </c>
      <c r="H12" s="18">
        <v>2</v>
      </c>
      <c r="I12" s="18">
        <v>2</v>
      </c>
      <c r="J12" s="19">
        <f t="shared" si="9"/>
        <v>12</v>
      </c>
      <c r="K12" s="20">
        <f t="shared" si="10"/>
        <v>2</v>
      </c>
      <c r="L12" s="21" t="str">
        <f t="shared" si="0"/>
        <v>ІІ ур</v>
      </c>
      <c r="M12" s="18">
        <v>2</v>
      </c>
      <c r="N12" s="18">
        <v>2</v>
      </c>
      <c r="O12" s="18">
        <v>2</v>
      </c>
      <c r="P12" s="18">
        <v>2</v>
      </c>
      <c r="Q12" s="18">
        <v>2</v>
      </c>
      <c r="R12" s="19">
        <f t="shared" si="1"/>
        <v>10</v>
      </c>
      <c r="S12" s="20">
        <f t="shared" si="2"/>
        <v>2</v>
      </c>
      <c r="T12" s="21" t="str">
        <f t="shared" si="3"/>
        <v>ІІ ур</v>
      </c>
      <c r="U12" s="18">
        <v>2</v>
      </c>
      <c r="V12" s="18">
        <v>2</v>
      </c>
      <c r="W12" s="18">
        <v>1</v>
      </c>
      <c r="X12" s="18">
        <v>1</v>
      </c>
      <c r="Y12" s="19">
        <f t="shared" si="4"/>
        <v>6</v>
      </c>
      <c r="Z12" s="20">
        <f t="shared" si="5"/>
        <v>1.5</v>
      </c>
      <c r="AA12" s="21" t="str">
        <f t="shared" si="6"/>
        <v>І ур</v>
      </c>
      <c r="AB12" s="22">
        <f t="shared" si="7"/>
        <v>28</v>
      </c>
      <c r="AC12" s="23">
        <f t="shared" si="11"/>
        <v>1.75</v>
      </c>
      <c r="AD12" s="21" t="str">
        <f t="shared" si="8"/>
        <v>ІІ ур</v>
      </c>
      <c r="AE12" s="16"/>
    </row>
    <row r="13" spans="1:31" x14ac:dyDescent="0.25">
      <c r="A13" s="16"/>
      <c r="B13" s="18">
        <v>5</v>
      </c>
      <c r="C13" s="18" t="s">
        <v>46</v>
      </c>
      <c r="D13" s="18">
        <v>3</v>
      </c>
      <c r="E13" s="18">
        <v>3</v>
      </c>
      <c r="F13" s="18">
        <v>3</v>
      </c>
      <c r="G13" s="18">
        <v>3</v>
      </c>
      <c r="H13" s="18">
        <v>2</v>
      </c>
      <c r="I13" s="18">
        <v>3</v>
      </c>
      <c r="J13" s="19">
        <f t="shared" si="9"/>
        <v>17</v>
      </c>
      <c r="K13" s="20">
        <f t="shared" si="10"/>
        <v>2.8333333333333335</v>
      </c>
      <c r="L13" s="21" t="str">
        <f t="shared" si="0"/>
        <v>ІІІ ур</v>
      </c>
      <c r="M13" s="18">
        <v>3</v>
      </c>
      <c r="N13" s="18">
        <v>2</v>
      </c>
      <c r="O13" s="18">
        <v>2</v>
      </c>
      <c r="P13" s="18">
        <v>2</v>
      </c>
      <c r="Q13" s="18">
        <v>3</v>
      </c>
      <c r="R13" s="19">
        <f t="shared" si="1"/>
        <v>12</v>
      </c>
      <c r="S13" s="20">
        <f t="shared" si="2"/>
        <v>2.4</v>
      </c>
      <c r="T13" s="21" t="str">
        <f t="shared" si="3"/>
        <v>ІІ ур</v>
      </c>
      <c r="U13" s="18">
        <v>3</v>
      </c>
      <c r="V13" s="18">
        <v>2</v>
      </c>
      <c r="W13" s="18">
        <v>1</v>
      </c>
      <c r="X13" s="18">
        <v>3</v>
      </c>
      <c r="Y13" s="19">
        <f t="shared" si="4"/>
        <v>9</v>
      </c>
      <c r="Z13" s="20">
        <f t="shared" si="5"/>
        <v>2.25</v>
      </c>
      <c r="AA13" s="21" t="str">
        <f t="shared" si="6"/>
        <v>ІІ ур</v>
      </c>
      <c r="AB13" s="22">
        <f t="shared" si="7"/>
        <v>38</v>
      </c>
      <c r="AC13" s="23">
        <f t="shared" si="11"/>
        <v>2.375</v>
      </c>
      <c r="AD13" s="21" t="str">
        <f t="shared" si="8"/>
        <v>ІІ ур</v>
      </c>
      <c r="AE13" s="16"/>
    </row>
    <row r="14" spans="1:31" x14ac:dyDescent="0.25">
      <c r="A14" s="16"/>
      <c r="B14" s="18">
        <v>6</v>
      </c>
      <c r="C14" s="18" t="s">
        <v>47</v>
      </c>
      <c r="D14" s="18">
        <v>2</v>
      </c>
      <c r="E14" s="18">
        <v>2</v>
      </c>
      <c r="F14" s="18">
        <v>2</v>
      </c>
      <c r="G14" s="18">
        <v>2</v>
      </c>
      <c r="H14" s="18">
        <v>2</v>
      </c>
      <c r="I14" s="18">
        <v>2</v>
      </c>
      <c r="J14" s="19">
        <f t="shared" si="9"/>
        <v>12</v>
      </c>
      <c r="K14" s="20">
        <f t="shared" si="10"/>
        <v>2</v>
      </c>
      <c r="L14" s="21" t="str">
        <f t="shared" si="0"/>
        <v>ІІ ур</v>
      </c>
      <c r="M14" s="18">
        <v>2</v>
      </c>
      <c r="N14" s="18">
        <v>2</v>
      </c>
      <c r="O14" s="18">
        <v>2</v>
      </c>
      <c r="P14" s="18">
        <v>2</v>
      </c>
      <c r="Q14" s="18">
        <v>3</v>
      </c>
      <c r="R14" s="19">
        <f t="shared" si="1"/>
        <v>11</v>
      </c>
      <c r="S14" s="20">
        <f t="shared" si="2"/>
        <v>2.2000000000000002</v>
      </c>
      <c r="T14" s="21" t="str">
        <f t="shared" si="3"/>
        <v>ІІ ур</v>
      </c>
      <c r="U14" s="18">
        <v>3</v>
      </c>
      <c r="V14" s="18">
        <v>2</v>
      </c>
      <c r="W14" s="18">
        <v>1</v>
      </c>
      <c r="X14" s="18">
        <v>2</v>
      </c>
      <c r="Y14" s="19">
        <f t="shared" si="4"/>
        <v>8</v>
      </c>
      <c r="Z14" s="20">
        <f t="shared" si="5"/>
        <v>2</v>
      </c>
      <c r="AA14" s="21" t="str">
        <f t="shared" si="6"/>
        <v>ІІ ур</v>
      </c>
      <c r="AB14" s="22">
        <f t="shared" si="7"/>
        <v>31</v>
      </c>
      <c r="AC14" s="23">
        <f t="shared" si="11"/>
        <v>1.9375</v>
      </c>
      <c r="AD14" s="21" t="str">
        <f t="shared" si="8"/>
        <v>ІІ ур</v>
      </c>
      <c r="AE14" s="16"/>
    </row>
    <row r="15" spans="1:31" x14ac:dyDescent="0.25">
      <c r="A15" s="16"/>
      <c r="B15" s="18">
        <v>7</v>
      </c>
      <c r="C15" s="18" t="s">
        <v>48</v>
      </c>
      <c r="D15" s="18">
        <v>1</v>
      </c>
      <c r="E15" s="18">
        <v>2</v>
      </c>
      <c r="F15" s="18">
        <v>2</v>
      </c>
      <c r="G15" s="18">
        <v>1</v>
      </c>
      <c r="H15" s="18">
        <v>2</v>
      </c>
      <c r="I15" s="18">
        <v>1</v>
      </c>
      <c r="J15" s="19">
        <f t="shared" si="9"/>
        <v>9</v>
      </c>
      <c r="K15" s="20">
        <f t="shared" si="10"/>
        <v>1.5</v>
      </c>
      <c r="L15" s="21" t="str">
        <f t="shared" si="0"/>
        <v>І ур</v>
      </c>
      <c r="M15" s="18">
        <v>1</v>
      </c>
      <c r="N15" s="18">
        <v>2</v>
      </c>
      <c r="O15" s="18">
        <v>1</v>
      </c>
      <c r="P15" s="18">
        <v>2</v>
      </c>
      <c r="Q15" s="18">
        <v>1</v>
      </c>
      <c r="R15" s="19">
        <f t="shared" si="1"/>
        <v>7</v>
      </c>
      <c r="S15" s="20">
        <f t="shared" si="2"/>
        <v>1.4</v>
      </c>
      <c r="T15" s="21" t="str">
        <f t="shared" si="3"/>
        <v>І ур</v>
      </c>
      <c r="U15" s="18">
        <v>1</v>
      </c>
      <c r="V15" s="18">
        <v>1</v>
      </c>
      <c r="W15" s="18">
        <v>1</v>
      </c>
      <c r="X15" s="18">
        <v>1</v>
      </c>
      <c r="Y15" s="19">
        <f t="shared" si="4"/>
        <v>4</v>
      </c>
      <c r="Z15" s="20">
        <f t="shared" si="5"/>
        <v>1</v>
      </c>
      <c r="AA15" s="21" t="str">
        <f t="shared" si="6"/>
        <v>І ур</v>
      </c>
      <c r="AB15" s="22">
        <f t="shared" si="7"/>
        <v>20</v>
      </c>
      <c r="AC15" s="23">
        <f t="shared" si="11"/>
        <v>1.25</v>
      </c>
      <c r="AD15" s="21" t="str">
        <f t="shared" si="8"/>
        <v>І ур</v>
      </c>
      <c r="AE15" s="16"/>
    </row>
    <row r="16" spans="1:31" x14ac:dyDescent="0.25">
      <c r="A16" s="16"/>
      <c r="B16" s="18">
        <v>8</v>
      </c>
      <c r="C16" s="18" t="s">
        <v>49</v>
      </c>
      <c r="D16" s="18">
        <v>2</v>
      </c>
      <c r="E16" s="18">
        <v>2</v>
      </c>
      <c r="F16" s="18">
        <v>2</v>
      </c>
      <c r="G16" s="18">
        <v>2</v>
      </c>
      <c r="H16" s="18">
        <v>2</v>
      </c>
      <c r="I16" s="18">
        <v>2</v>
      </c>
      <c r="J16" s="19">
        <f t="shared" si="9"/>
        <v>12</v>
      </c>
      <c r="K16" s="20">
        <f t="shared" si="10"/>
        <v>2</v>
      </c>
      <c r="L16" s="21" t="str">
        <f t="shared" si="0"/>
        <v>ІІ ур</v>
      </c>
      <c r="M16" s="18">
        <v>2</v>
      </c>
      <c r="N16" s="18">
        <v>2</v>
      </c>
      <c r="O16" s="18">
        <v>2</v>
      </c>
      <c r="P16" s="18">
        <v>2</v>
      </c>
      <c r="Q16" s="18">
        <v>2</v>
      </c>
      <c r="R16" s="19">
        <f t="shared" si="1"/>
        <v>10</v>
      </c>
      <c r="S16" s="20">
        <f t="shared" si="2"/>
        <v>2</v>
      </c>
      <c r="T16" s="21" t="str">
        <f t="shared" si="3"/>
        <v>ІІ ур</v>
      </c>
      <c r="U16" s="18">
        <v>2</v>
      </c>
      <c r="V16" s="18">
        <v>2</v>
      </c>
      <c r="W16" s="18">
        <v>1</v>
      </c>
      <c r="X16" s="18">
        <v>2</v>
      </c>
      <c r="Y16" s="19">
        <f t="shared" si="4"/>
        <v>7</v>
      </c>
      <c r="Z16" s="20">
        <f t="shared" si="5"/>
        <v>1.75</v>
      </c>
      <c r="AA16" s="21" t="str">
        <f t="shared" si="6"/>
        <v>ІІ ур</v>
      </c>
      <c r="AB16" s="22">
        <f t="shared" si="7"/>
        <v>29</v>
      </c>
      <c r="AC16" s="23">
        <f t="shared" si="11"/>
        <v>1.8125</v>
      </c>
      <c r="AD16" s="21" t="str">
        <f t="shared" si="8"/>
        <v>ІІ ур</v>
      </c>
      <c r="AE16" s="16"/>
    </row>
    <row r="17" spans="1:31" x14ac:dyDescent="0.25">
      <c r="A17" s="16"/>
      <c r="B17" s="18">
        <v>9</v>
      </c>
      <c r="C17" s="18" t="s">
        <v>50</v>
      </c>
      <c r="D17" s="18">
        <v>2</v>
      </c>
      <c r="E17" s="18">
        <v>2</v>
      </c>
      <c r="F17" s="18">
        <v>2</v>
      </c>
      <c r="G17" s="18">
        <v>3</v>
      </c>
      <c r="H17" s="18">
        <v>2</v>
      </c>
      <c r="I17" s="18">
        <v>2</v>
      </c>
      <c r="J17" s="19">
        <f t="shared" si="9"/>
        <v>13</v>
      </c>
      <c r="K17" s="20">
        <f t="shared" si="10"/>
        <v>2.1666666666666665</v>
      </c>
      <c r="L17" s="21" t="str">
        <f t="shared" si="0"/>
        <v>ІІ ур</v>
      </c>
      <c r="M17" s="18">
        <v>2</v>
      </c>
      <c r="N17" s="18">
        <v>2</v>
      </c>
      <c r="O17" s="18">
        <v>2</v>
      </c>
      <c r="P17" s="18">
        <v>2</v>
      </c>
      <c r="Q17" s="18">
        <v>3</v>
      </c>
      <c r="R17" s="19">
        <f t="shared" si="1"/>
        <v>11</v>
      </c>
      <c r="S17" s="20">
        <f t="shared" si="2"/>
        <v>2.2000000000000002</v>
      </c>
      <c r="T17" s="21" t="str">
        <f t="shared" si="3"/>
        <v>ІІ ур</v>
      </c>
      <c r="U17" s="18">
        <v>3</v>
      </c>
      <c r="V17" s="18">
        <v>2</v>
      </c>
      <c r="W17" s="18">
        <v>1</v>
      </c>
      <c r="X17" s="18">
        <v>3</v>
      </c>
      <c r="Y17" s="19">
        <f t="shared" si="4"/>
        <v>9</v>
      </c>
      <c r="Z17" s="20">
        <f t="shared" si="5"/>
        <v>2.25</v>
      </c>
      <c r="AA17" s="21" t="str">
        <f t="shared" si="6"/>
        <v>ІІ ур</v>
      </c>
      <c r="AB17" s="22">
        <f t="shared" si="7"/>
        <v>33</v>
      </c>
      <c r="AC17" s="23">
        <f t="shared" si="11"/>
        <v>2.0625</v>
      </c>
      <c r="AD17" s="21" t="str">
        <f t="shared" si="8"/>
        <v>ІІ ур</v>
      </c>
      <c r="AE17" s="16"/>
    </row>
    <row r="18" spans="1:31" x14ac:dyDescent="0.25">
      <c r="A18" s="16"/>
      <c r="B18" s="18">
        <v>10</v>
      </c>
      <c r="C18" s="18" t="s">
        <v>51</v>
      </c>
      <c r="D18" s="18">
        <v>1</v>
      </c>
      <c r="E18" s="18">
        <v>2</v>
      </c>
      <c r="F18" s="18">
        <v>2</v>
      </c>
      <c r="G18" s="18">
        <v>2</v>
      </c>
      <c r="H18" s="18">
        <v>2</v>
      </c>
      <c r="I18" s="18">
        <v>2</v>
      </c>
      <c r="J18" s="19">
        <f t="shared" si="9"/>
        <v>11</v>
      </c>
      <c r="K18" s="20">
        <f t="shared" si="10"/>
        <v>1.8333333333333333</v>
      </c>
      <c r="L18" s="21" t="str">
        <f t="shared" si="0"/>
        <v>ІІ ур</v>
      </c>
      <c r="M18" s="18">
        <v>2</v>
      </c>
      <c r="N18" s="18">
        <v>2</v>
      </c>
      <c r="O18" s="18">
        <v>1</v>
      </c>
      <c r="P18" s="18">
        <v>2</v>
      </c>
      <c r="Q18" s="18">
        <v>2</v>
      </c>
      <c r="R18" s="19">
        <f t="shared" si="1"/>
        <v>9</v>
      </c>
      <c r="S18" s="20">
        <f t="shared" si="2"/>
        <v>1.8</v>
      </c>
      <c r="T18" s="21" t="str">
        <f t="shared" si="3"/>
        <v>ІІ ур</v>
      </c>
      <c r="U18" s="18">
        <v>2</v>
      </c>
      <c r="V18" s="18">
        <v>2</v>
      </c>
      <c r="W18" s="18">
        <v>1</v>
      </c>
      <c r="X18" s="18">
        <v>2</v>
      </c>
      <c r="Y18" s="19">
        <f t="shared" si="4"/>
        <v>7</v>
      </c>
      <c r="Z18" s="20">
        <f t="shared" si="5"/>
        <v>1.75</v>
      </c>
      <c r="AA18" s="21" t="str">
        <f t="shared" si="6"/>
        <v>ІІ ур</v>
      </c>
      <c r="AB18" s="22">
        <f t="shared" si="7"/>
        <v>27</v>
      </c>
      <c r="AC18" s="23">
        <f t="shared" si="11"/>
        <v>1.6875</v>
      </c>
      <c r="AD18" s="21" t="str">
        <f t="shared" si="8"/>
        <v>ІІ ур</v>
      </c>
      <c r="AE18" s="16"/>
    </row>
    <row r="19" spans="1:31" x14ac:dyDescent="0.25">
      <c r="A19" s="16"/>
      <c r="B19" s="18">
        <v>11</v>
      </c>
      <c r="C19" s="18" t="s">
        <v>52</v>
      </c>
      <c r="D19" s="18">
        <v>2</v>
      </c>
      <c r="E19" s="18">
        <v>2</v>
      </c>
      <c r="F19" s="18">
        <v>2</v>
      </c>
      <c r="G19" s="18">
        <v>2</v>
      </c>
      <c r="H19" s="18">
        <v>2</v>
      </c>
      <c r="I19" s="18">
        <v>2</v>
      </c>
      <c r="J19" s="19">
        <f t="shared" si="9"/>
        <v>12</v>
      </c>
      <c r="K19" s="20">
        <f t="shared" si="10"/>
        <v>2</v>
      </c>
      <c r="L19" s="21" t="str">
        <f t="shared" si="0"/>
        <v>ІІ ур</v>
      </c>
      <c r="M19" s="18">
        <v>2</v>
      </c>
      <c r="N19" s="18">
        <v>2</v>
      </c>
      <c r="O19" s="18">
        <v>2</v>
      </c>
      <c r="P19" s="18">
        <v>2</v>
      </c>
      <c r="Q19" s="18">
        <v>2</v>
      </c>
      <c r="R19" s="19">
        <f t="shared" si="1"/>
        <v>10</v>
      </c>
      <c r="S19" s="20">
        <f t="shared" si="2"/>
        <v>2</v>
      </c>
      <c r="T19" s="21" t="str">
        <f t="shared" si="3"/>
        <v>ІІ ур</v>
      </c>
      <c r="U19" s="18">
        <v>2</v>
      </c>
      <c r="V19" s="18">
        <v>2</v>
      </c>
      <c r="W19" s="18">
        <v>1</v>
      </c>
      <c r="X19" s="18">
        <v>2</v>
      </c>
      <c r="Y19" s="19">
        <f t="shared" si="4"/>
        <v>7</v>
      </c>
      <c r="Z19" s="20">
        <f t="shared" si="5"/>
        <v>1.75</v>
      </c>
      <c r="AA19" s="21" t="str">
        <f t="shared" si="6"/>
        <v>ІІ ур</v>
      </c>
      <c r="AB19" s="22">
        <f t="shared" si="7"/>
        <v>29</v>
      </c>
      <c r="AC19" s="23">
        <f t="shared" si="11"/>
        <v>1.8125</v>
      </c>
      <c r="AD19" s="21" t="str">
        <f t="shared" si="8"/>
        <v>ІІ ур</v>
      </c>
      <c r="AE19" s="16"/>
    </row>
    <row r="20" spans="1:31" x14ac:dyDescent="0.25">
      <c r="A20" s="16"/>
      <c r="B20" s="18">
        <v>12</v>
      </c>
      <c r="C20" s="18" t="s">
        <v>53</v>
      </c>
      <c r="D20" s="18">
        <v>3</v>
      </c>
      <c r="E20" s="18">
        <v>2</v>
      </c>
      <c r="F20" s="18">
        <v>2</v>
      </c>
      <c r="G20" s="18">
        <v>2</v>
      </c>
      <c r="H20" s="18">
        <v>2</v>
      </c>
      <c r="I20" s="18">
        <v>3</v>
      </c>
      <c r="J20" s="19">
        <f t="shared" si="9"/>
        <v>14</v>
      </c>
      <c r="K20" s="20">
        <f t="shared" si="10"/>
        <v>2.3333333333333335</v>
      </c>
      <c r="L20" s="21" t="str">
        <f t="shared" si="0"/>
        <v>ІІ ур</v>
      </c>
      <c r="M20" s="18">
        <v>2</v>
      </c>
      <c r="N20" s="18">
        <v>2</v>
      </c>
      <c r="O20" s="18">
        <v>2</v>
      </c>
      <c r="P20" s="18">
        <v>2</v>
      </c>
      <c r="Q20" s="18">
        <v>2</v>
      </c>
      <c r="R20" s="19">
        <f t="shared" si="1"/>
        <v>10</v>
      </c>
      <c r="S20" s="20">
        <f t="shared" si="2"/>
        <v>2</v>
      </c>
      <c r="T20" s="21" t="str">
        <f t="shared" si="3"/>
        <v>ІІ ур</v>
      </c>
      <c r="U20" s="18">
        <v>3</v>
      </c>
      <c r="V20" s="18">
        <v>2</v>
      </c>
      <c r="W20" s="18">
        <v>1</v>
      </c>
      <c r="X20" s="18">
        <v>2</v>
      </c>
      <c r="Y20" s="19">
        <f t="shared" si="4"/>
        <v>8</v>
      </c>
      <c r="Z20" s="20">
        <f t="shared" si="5"/>
        <v>2</v>
      </c>
      <c r="AA20" s="21" t="str">
        <f t="shared" si="6"/>
        <v>ІІ ур</v>
      </c>
      <c r="AB20" s="22">
        <f t="shared" si="7"/>
        <v>32</v>
      </c>
      <c r="AC20" s="23">
        <f t="shared" si="11"/>
        <v>2</v>
      </c>
      <c r="AD20" s="21" t="str">
        <f t="shared" si="8"/>
        <v>ІІ ур</v>
      </c>
      <c r="AE20" s="16"/>
    </row>
    <row r="21" spans="1:31" x14ac:dyDescent="0.25">
      <c r="A21" s="16"/>
      <c r="B21" s="18">
        <v>13</v>
      </c>
      <c r="C21" s="18" t="s">
        <v>54</v>
      </c>
      <c r="D21" s="18">
        <v>2</v>
      </c>
      <c r="E21" s="18">
        <v>2</v>
      </c>
      <c r="F21" s="18">
        <v>2</v>
      </c>
      <c r="G21" s="18">
        <v>1</v>
      </c>
      <c r="H21" s="18">
        <v>1</v>
      </c>
      <c r="I21" s="18">
        <v>2</v>
      </c>
      <c r="J21" s="19">
        <f t="shared" si="9"/>
        <v>10</v>
      </c>
      <c r="K21" s="20">
        <f t="shared" si="10"/>
        <v>1.6666666666666667</v>
      </c>
      <c r="L21" s="21" t="str">
        <f t="shared" si="0"/>
        <v>ІІ ур</v>
      </c>
      <c r="M21" s="18">
        <v>1</v>
      </c>
      <c r="N21" s="18">
        <v>2</v>
      </c>
      <c r="O21" s="18">
        <v>1</v>
      </c>
      <c r="P21" s="18">
        <v>2</v>
      </c>
      <c r="Q21" s="18">
        <v>1</v>
      </c>
      <c r="R21" s="19">
        <f t="shared" si="1"/>
        <v>7</v>
      </c>
      <c r="S21" s="20">
        <f t="shared" si="2"/>
        <v>1.4</v>
      </c>
      <c r="T21" s="21" t="str">
        <f t="shared" si="3"/>
        <v>І ур</v>
      </c>
      <c r="U21" s="18">
        <v>2</v>
      </c>
      <c r="V21" s="18">
        <v>1</v>
      </c>
      <c r="W21" s="18">
        <v>1</v>
      </c>
      <c r="X21" s="18">
        <v>1</v>
      </c>
      <c r="Y21" s="19">
        <f t="shared" si="4"/>
        <v>5</v>
      </c>
      <c r="Z21" s="20">
        <f t="shared" si="5"/>
        <v>1.25</v>
      </c>
      <c r="AA21" s="21" t="str">
        <f t="shared" si="6"/>
        <v>І ур</v>
      </c>
      <c r="AB21" s="22">
        <f t="shared" si="7"/>
        <v>22</v>
      </c>
      <c r="AC21" s="23">
        <f t="shared" si="11"/>
        <v>1.375</v>
      </c>
      <c r="AD21" s="21" t="str">
        <f t="shared" si="8"/>
        <v>І ур</v>
      </c>
      <c r="AE21" s="16"/>
    </row>
    <row r="22" spans="1:31" x14ac:dyDescent="0.25">
      <c r="A22" s="16"/>
      <c r="B22" s="18">
        <v>14</v>
      </c>
      <c r="C22" s="18" t="s">
        <v>55</v>
      </c>
      <c r="D22" s="18">
        <v>3</v>
      </c>
      <c r="E22" s="18">
        <v>2</v>
      </c>
      <c r="F22" s="18">
        <v>2</v>
      </c>
      <c r="G22" s="18">
        <v>2</v>
      </c>
      <c r="H22" s="18">
        <v>2</v>
      </c>
      <c r="I22" s="18">
        <v>2</v>
      </c>
      <c r="J22" s="19">
        <f t="shared" si="9"/>
        <v>13</v>
      </c>
      <c r="K22" s="20">
        <f t="shared" si="10"/>
        <v>2.1666666666666665</v>
      </c>
      <c r="L22" s="21" t="str">
        <f t="shared" si="0"/>
        <v>ІІ ур</v>
      </c>
      <c r="M22" s="18">
        <v>2</v>
      </c>
      <c r="N22" s="18">
        <v>2</v>
      </c>
      <c r="O22" s="18">
        <v>2</v>
      </c>
      <c r="P22" s="18">
        <v>2</v>
      </c>
      <c r="Q22" s="18">
        <v>2</v>
      </c>
      <c r="R22" s="19">
        <f t="shared" si="1"/>
        <v>10</v>
      </c>
      <c r="S22" s="20">
        <f t="shared" si="2"/>
        <v>2</v>
      </c>
      <c r="T22" s="21" t="str">
        <f t="shared" si="3"/>
        <v>ІІ ур</v>
      </c>
      <c r="U22" s="18">
        <v>2</v>
      </c>
      <c r="V22" s="18">
        <v>2</v>
      </c>
      <c r="W22" s="18">
        <v>1</v>
      </c>
      <c r="X22" s="18">
        <v>2</v>
      </c>
      <c r="Y22" s="19">
        <f t="shared" si="4"/>
        <v>7</v>
      </c>
      <c r="Z22" s="20">
        <f t="shared" si="5"/>
        <v>1.75</v>
      </c>
      <c r="AA22" s="21" t="str">
        <f t="shared" si="6"/>
        <v>ІІ ур</v>
      </c>
      <c r="AB22" s="22">
        <f t="shared" si="7"/>
        <v>30</v>
      </c>
      <c r="AC22" s="23">
        <f t="shared" si="11"/>
        <v>1.875</v>
      </c>
      <c r="AD22" s="21" t="str">
        <f t="shared" si="8"/>
        <v>ІІ ур</v>
      </c>
      <c r="AE22" s="16"/>
    </row>
    <row r="23" spans="1:31" x14ac:dyDescent="0.25">
      <c r="A23" s="16"/>
      <c r="B23" s="18">
        <v>15</v>
      </c>
      <c r="C23" s="18" t="s">
        <v>56</v>
      </c>
      <c r="D23" s="18">
        <v>2</v>
      </c>
      <c r="E23" s="18">
        <v>2</v>
      </c>
      <c r="F23" s="18">
        <v>2</v>
      </c>
      <c r="G23" s="18">
        <v>2</v>
      </c>
      <c r="H23" s="18">
        <v>2</v>
      </c>
      <c r="I23" s="18">
        <v>2</v>
      </c>
      <c r="J23" s="19">
        <f t="shared" si="9"/>
        <v>12</v>
      </c>
      <c r="K23" s="20">
        <f t="shared" si="10"/>
        <v>2</v>
      </c>
      <c r="L23" s="21" t="str">
        <f t="shared" si="0"/>
        <v>ІІ ур</v>
      </c>
      <c r="M23" s="18">
        <v>2</v>
      </c>
      <c r="N23" s="18">
        <v>2</v>
      </c>
      <c r="O23" s="18">
        <v>2</v>
      </c>
      <c r="P23" s="18">
        <v>2</v>
      </c>
      <c r="Q23" s="18">
        <v>2</v>
      </c>
      <c r="R23" s="19">
        <f t="shared" si="1"/>
        <v>10</v>
      </c>
      <c r="S23" s="20">
        <f t="shared" si="2"/>
        <v>2</v>
      </c>
      <c r="T23" s="21" t="str">
        <f t="shared" si="3"/>
        <v>ІІ ур</v>
      </c>
      <c r="U23" s="18">
        <v>2</v>
      </c>
      <c r="V23" s="18">
        <v>2</v>
      </c>
      <c r="W23" s="18">
        <v>1</v>
      </c>
      <c r="X23" s="18">
        <v>2</v>
      </c>
      <c r="Y23" s="19">
        <f t="shared" si="4"/>
        <v>7</v>
      </c>
      <c r="Z23" s="20">
        <f t="shared" si="5"/>
        <v>1.75</v>
      </c>
      <c r="AA23" s="21" t="str">
        <f t="shared" si="6"/>
        <v>ІІ ур</v>
      </c>
      <c r="AB23" s="22">
        <f t="shared" si="7"/>
        <v>29</v>
      </c>
      <c r="AC23" s="23">
        <f t="shared" si="11"/>
        <v>1.8125</v>
      </c>
      <c r="AD23" s="21" t="str">
        <f t="shared" si="8"/>
        <v>ІІ ур</v>
      </c>
      <c r="AE23" s="16"/>
    </row>
    <row r="24" spans="1:31" x14ac:dyDescent="0.25">
      <c r="A24" s="16"/>
      <c r="B24" s="59"/>
      <c r="C24" s="59"/>
      <c r="D24" s="53"/>
      <c r="E24" s="54"/>
      <c r="F24" s="54"/>
      <c r="G24" s="54"/>
      <c r="H24" s="54"/>
      <c r="I24" s="54"/>
      <c r="J24" s="55"/>
      <c r="K24" s="18" t="s">
        <v>14</v>
      </c>
      <c r="L24" s="24" t="s">
        <v>10</v>
      </c>
      <c r="M24" s="53"/>
      <c r="N24" s="54"/>
      <c r="O24" s="54"/>
      <c r="P24" s="54"/>
      <c r="Q24" s="54"/>
      <c r="R24" s="55"/>
      <c r="S24" s="18" t="s">
        <v>14</v>
      </c>
      <c r="T24" s="24" t="s">
        <v>10</v>
      </c>
      <c r="U24" s="53"/>
      <c r="V24" s="54"/>
      <c r="W24" s="54"/>
      <c r="X24" s="54"/>
      <c r="Y24" s="55"/>
      <c r="Z24" s="18" t="s">
        <v>14</v>
      </c>
      <c r="AA24" s="24" t="s">
        <v>10</v>
      </c>
      <c r="AB24" s="25"/>
      <c r="AC24" s="25"/>
      <c r="AD24" s="25"/>
      <c r="AE24" s="16"/>
    </row>
    <row r="25" spans="1:31" x14ac:dyDescent="0.25">
      <c r="A25" s="16"/>
      <c r="B25" s="60"/>
      <c r="C25" s="60"/>
      <c r="D25" s="53" t="s">
        <v>19</v>
      </c>
      <c r="E25" s="54"/>
      <c r="F25" s="54"/>
      <c r="G25" s="54"/>
      <c r="H25" s="54"/>
      <c r="I25" s="54"/>
      <c r="J25" s="55"/>
      <c r="K25" s="26">
        <f>COUNTA(C9:C23)</f>
        <v>15</v>
      </c>
      <c r="L25" s="26">
        <v>100</v>
      </c>
      <c r="M25" s="53" t="s">
        <v>19</v>
      </c>
      <c r="N25" s="54"/>
      <c r="O25" s="54"/>
      <c r="P25" s="54"/>
      <c r="Q25" s="54"/>
      <c r="R25" s="55"/>
      <c r="S25" s="26">
        <f>COUNTA(C9:C23)</f>
        <v>15</v>
      </c>
      <c r="T25" s="26">
        <v>100</v>
      </c>
      <c r="U25" s="53" t="s">
        <v>19</v>
      </c>
      <c r="V25" s="54"/>
      <c r="W25" s="54"/>
      <c r="X25" s="54"/>
      <c r="Y25" s="55"/>
      <c r="Z25" s="26">
        <v>0</v>
      </c>
      <c r="AA25" s="26">
        <v>100</v>
      </c>
      <c r="AB25" s="25"/>
      <c r="AC25" s="25"/>
      <c r="AD25" s="25"/>
      <c r="AE25" s="16"/>
    </row>
    <row r="26" spans="1:31" x14ac:dyDescent="0.25">
      <c r="A26" s="16"/>
      <c r="B26" s="60"/>
      <c r="C26" s="60"/>
      <c r="D26" s="53" t="s">
        <v>23</v>
      </c>
      <c r="E26" s="54"/>
      <c r="F26" s="54"/>
      <c r="G26" s="54"/>
      <c r="H26" s="54"/>
      <c r="I26" s="54"/>
      <c r="J26" s="55"/>
      <c r="K26" s="27">
        <f>COUNTIF(L9:L23,"І ур")</f>
        <v>3</v>
      </c>
      <c r="L26" s="28">
        <f>(K26/K25)*100</f>
        <v>20</v>
      </c>
      <c r="M26" s="53" t="s">
        <v>23</v>
      </c>
      <c r="N26" s="54"/>
      <c r="O26" s="54"/>
      <c r="P26" s="54"/>
      <c r="Q26" s="54"/>
      <c r="R26" s="55"/>
      <c r="S26" s="27">
        <f>COUNTIF(T9:T23,"І ур")</f>
        <v>5</v>
      </c>
      <c r="T26" s="28">
        <f>(S26/S25)*100</f>
        <v>33.333333333333329</v>
      </c>
      <c r="U26" s="53" t="s">
        <v>23</v>
      </c>
      <c r="V26" s="54"/>
      <c r="W26" s="54"/>
      <c r="X26" s="54"/>
      <c r="Y26" s="55"/>
      <c r="Z26" s="27">
        <f>COUNTIF(AA9:AA23,"І ур")</f>
        <v>5</v>
      </c>
      <c r="AA26" s="28">
        <v>33.332999999999998</v>
      </c>
      <c r="AB26" s="25"/>
      <c r="AC26" s="25"/>
      <c r="AD26" s="25"/>
      <c r="AE26" s="16"/>
    </row>
    <row r="27" spans="1:31" x14ac:dyDescent="0.25">
      <c r="A27" s="16"/>
      <c r="B27" s="60"/>
      <c r="C27" s="60"/>
      <c r="D27" s="53" t="s">
        <v>24</v>
      </c>
      <c r="E27" s="54"/>
      <c r="F27" s="54"/>
      <c r="G27" s="54"/>
      <c r="H27" s="54"/>
      <c r="I27" s="54"/>
      <c r="J27" s="55"/>
      <c r="K27" s="27">
        <f>COUNTIF(L9:L23,"ІІ ур")</f>
        <v>11</v>
      </c>
      <c r="L27" s="28">
        <f>(K27/K25)*100</f>
        <v>73.333333333333329</v>
      </c>
      <c r="M27" s="53" t="s">
        <v>24</v>
      </c>
      <c r="N27" s="54"/>
      <c r="O27" s="54"/>
      <c r="P27" s="54"/>
      <c r="Q27" s="54"/>
      <c r="R27" s="55"/>
      <c r="S27" s="27">
        <f>COUNTIF(T9:T23,"ІІ ур")</f>
        <v>10</v>
      </c>
      <c r="T27" s="28">
        <f>(S27/S25)*100</f>
        <v>66.666666666666657</v>
      </c>
      <c r="U27" s="53" t="s">
        <v>24</v>
      </c>
      <c r="V27" s="54"/>
      <c r="W27" s="54"/>
      <c r="X27" s="54"/>
      <c r="Y27" s="55"/>
      <c r="Z27" s="27">
        <f>COUNTIF(AA9:AA23,"ІІ ур")</f>
        <v>10</v>
      </c>
      <c r="AA27" s="28">
        <v>66.667000000000002</v>
      </c>
      <c r="AB27" s="25"/>
      <c r="AC27" s="25"/>
      <c r="AD27" s="25"/>
      <c r="AE27" s="16"/>
    </row>
    <row r="28" spans="1:31" ht="12" customHeight="1" x14ac:dyDescent="0.25">
      <c r="A28" s="16"/>
      <c r="B28" s="60"/>
      <c r="C28" s="60"/>
      <c r="D28" s="53" t="s">
        <v>25</v>
      </c>
      <c r="E28" s="54"/>
      <c r="F28" s="54"/>
      <c r="G28" s="54"/>
      <c r="H28" s="54"/>
      <c r="I28" s="54"/>
      <c r="J28" s="55"/>
      <c r="K28" s="27">
        <f>COUNTIF(L9:L23,"ІІІ ур")</f>
        <v>1</v>
      </c>
      <c r="L28" s="28">
        <f>(K28/K25)*100</f>
        <v>6.666666666666667</v>
      </c>
      <c r="M28" s="53" t="s">
        <v>25</v>
      </c>
      <c r="N28" s="54"/>
      <c r="O28" s="54"/>
      <c r="P28" s="54"/>
      <c r="Q28" s="54"/>
      <c r="R28" s="55"/>
      <c r="S28" s="27">
        <f>COUNTIF(T9:T23,"ІІІ ур")</f>
        <v>0</v>
      </c>
      <c r="T28" s="28">
        <f>(S28/S25)*100</f>
        <v>0</v>
      </c>
      <c r="U28" s="53" t="s">
        <v>25</v>
      </c>
      <c r="V28" s="54"/>
      <c r="W28" s="54"/>
      <c r="X28" s="54"/>
      <c r="Y28" s="55"/>
      <c r="Z28" s="27">
        <f>COUNTIF(AA9:AA23,"ІІІ ур")</f>
        <v>0</v>
      </c>
      <c r="AA28" s="28">
        <v>0</v>
      </c>
      <c r="AB28" s="25"/>
      <c r="AC28" s="25"/>
      <c r="AD28" s="25"/>
      <c r="AE28" s="16"/>
    </row>
    <row r="29" spans="1:31" x14ac:dyDescent="0.25">
      <c r="A29" s="16"/>
      <c r="B29" s="60"/>
      <c r="C29" s="60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18" t="s">
        <v>14</v>
      </c>
      <c r="AD29" s="24" t="s">
        <v>10</v>
      </c>
      <c r="AE29" s="16"/>
    </row>
    <row r="30" spans="1:31" x14ac:dyDescent="0.25">
      <c r="A30" s="16"/>
      <c r="B30" s="60"/>
      <c r="C30" s="60"/>
      <c r="D30" s="62" t="s">
        <v>20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4"/>
      <c r="AC30" s="26">
        <f>COUNTA(C9:C23)</f>
        <v>15</v>
      </c>
      <c r="AD30" s="26">
        <v>100</v>
      </c>
      <c r="AE30" s="16"/>
    </row>
    <row r="31" spans="1:31" x14ac:dyDescent="0.25">
      <c r="A31" s="16"/>
      <c r="B31" s="60"/>
      <c r="C31" s="60"/>
      <c r="D31" s="66" t="s">
        <v>26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27">
        <f>COUNTIF(AD9:AD23,"І ур")</f>
        <v>5</v>
      </c>
      <c r="AD31" s="28">
        <f>(AC31/AC30)*100</f>
        <v>33.333333333333329</v>
      </c>
      <c r="AE31" s="16"/>
    </row>
    <row r="32" spans="1:31" x14ac:dyDescent="0.25">
      <c r="A32" s="16"/>
      <c r="B32" s="60"/>
      <c r="C32" s="60"/>
      <c r="D32" s="66" t="s">
        <v>21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27">
        <f>COUNTIF(AD9:AD23,"ІІ ур")</f>
        <v>10</v>
      </c>
      <c r="AD32" s="28">
        <f>(AC32/AC30)*100</f>
        <v>66.666666666666657</v>
      </c>
      <c r="AE32" s="16"/>
    </row>
    <row r="33" spans="1:31" x14ac:dyDescent="0.25">
      <c r="A33" s="16"/>
      <c r="B33" s="61"/>
      <c r="C33" s="61"/>
      <c r="D33" s="66" t="s">
        <v>22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27">
        <f>COUNTIF(AD9:AD23,"ІІІ ур")</f>
        <v>0</v>
      </c>
      <c r="AD33" s="28">
        <f>(AC33/AC30)*100</f>
        <v>0</v>
      </c>
      <c r="AE33" s="16"/>
    </row>
    <row r="90" spans="10:11" x14ac:dyDescent="0.25">
      <c r="J90" s="10">
        <v>1</v>
      </c>
      <c r="K90" s="10" t="s">
        <v>16</v>
      </c>
    </row>
    <row r="91" spans="10:11" x14ac:dyDescent="0.25">
      <c r="J91" s="10">
        <v>1.6</v>
      </c>
      <c r="K91" s="10" t="s">
        <v>17</v>
      </c>
    </row>
    <row r="92" spans="10:11" x14ac:dyDescent="0.25">
      <c r="J92" s="10">
        <v>2.6</v>
      </c>
      <c r="K92" s="10" t="s">
        <v>18</v>
      </c>
    </row>
  </sheetData>
  <mergeCells count="43">
    <mergeCell ref="A2:AE2"/>
    <mergeCell ref="A3:AE3"/>
    <mergeCell ref="A4:AE4"/>
    <mergeCell ref="B6:AD6"/>
    <mergeCell ref="B7:B8"/>
    <mergeCell ref="C7:C8"/>
    <mergeCell ref="D7:I7"/>
    <mergeCell ref="M7:Q7"/>
    <mergeCell ref="U7:X7"/>
    <mergeCell ref="AB7:AB8"/>
    <mergeCell ref="AC7:AC8"/>
    <mergeCell ref="AD7:AD8"/>
    <mergeCell ref="J7:J8"/>
    <mergeCell ref="K7:K8"/>
    <mergeCell ref="AA7:AA8"/>
    <mergeCell ref="Y7:Y8"/>
    <mergeCell ref="B24:B33"/>
    <mergeCell ref="C24:C33"/>
    <mergeCell ref="D24:J24"/>
    <mergeCell ref="D25:J25"/>
    <mergeCell ref="U27:Y27"/>
    <mergeCell ref="U28:Y28"/>
    <mergeCell ref="D30:AB30"/>
    <mergeCell ref="D28:J28"/>
    <mergeCell ref="D29:AB29"/>
    <mergeCell ref="D31:AB31"/>
    <mergeCell ref="D32:AB32"/>
    <mergeCell ref="D33:AB33"/>
    <mergeCell ref="U24:Y24"/>
    <mergeCell ref="U25:Y25"/>
    <mergeCell ref="U26:Y26"/>
    <mergeCell ref="D26:J26"/>
    <mergeCell ref="D27:J27"/>
    <mergeCell ref="M24:R24"/>
    <mergeCell ref="M25:R25"/>
    <mergeCell ref="M26:R26"/>
    <mergeCell ref="M27:R27"/>
    <mergeCell ref="M28:R28"/>
    <mergeCell ref="Z7:Z8"/>
    <mergeCell ref="L7:L8"/>
    <mergeCell ref="R7:R8"/>
    <mergeCell ref="S7:S8"/>
    <mergeCell ref="T7:T8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="76" zoomScaleNormal="76" workbookViewId="0">
      <selection activeCell="W7" sqref="W7"/>
    </sheetView>
  </sheetViews>
  <sheetFormatPr defaultRowHeight="15" x14ac:dyDescent="0.25"/>
  <cols>
    <col min="1" max="1" width="1.140625" customWidth="1"/>
    <col min="2" max="2" width="2.7109375" customWidth="1"/>
    <col min="3" max="3" width="20" customWidth="1"/>
    <col min="4" max="4" width="3.7109375" customWidth="1"/>
    <col min="5" max="6" width="3.28515625" customWidth="1"/>
    <col min="7" max="7" width="2.7109375" customWidth="1"/>
    <col min="8" max="8" width="3" customWidth="1"/>
    <col min="9" max="9" width="2.7109375" customWidth="1"/>
    <col min="10" max="10" width="3.5703125" customWidth="1"/>
    <col min="11" max="11" width="3.85546875" customWidth="1"/>
    <col min="12" max="12" width="5.42578125" customWidth="1"/>
    <col min="13" max="13" width="4.28515625" customWidth="1"/>
    <col min="14" max="14" width="3.85546875" customWidth="1"/>
    <col min="15" max="15" width="2.85546875" customWidth="1"/>
    <col min="16" max="16" width="4.28515625" customWidth="1"/>
    <col min="17" max="17" width="3.7109375" customWidth="1"/>
    <col min="18" max="18" width="3.28515625" customWidth="1"/>
    <col min="19" max="19" width="4.5703125" customWidth="1"/>
    <col min="20" max="20" width="4" customWidth="1"/>
    <col min="21" max="21" width="5.7109375" customWidth="1"/>
    <col min="22" max="22" width="3.5703125" customWidth="1"/>
    <col min="23" max="25" width="3.7109375" customWidth="1"/>
    <col min="26" max="26" width="3.28515625" customWidth="1"/>
    <col min="27" max="27" width="4.140625" customWidth="1"/>
    <col min="28" max="28" width="4" customWidth="1"/>
    <col min="29" max="29" width="4.28515625" customWidth="1"/>
    <col min="30" max="30" width="5" customWidth="1"/>
    <col min="31" max="31" width="4.5703125" customWidth="1"/>
    <col min="32" max="32" width="4" customWidth="1"/>
    <col min="33" max="33" width="4.28515625" customWidth="1"/>
  </cols>
  <sheetData>
    <row r="1" spans="1:35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5" x14ac:dyDescent="0.25">
      <c r="A2" s="43" t="s">
        <v>57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35" x14ac:dyDescent="0.25">
      <c r="A3" s="43" t="s">
        <v>100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5" spans="1:35" x14ac:dyDescent="0.25">
      <c r="B5" s="44" t="s">
        <v>2</v>
      </c>
      <c r="C5" s="44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4"/>
      <c r="AF5" s="44"/>
      <c r="AG5" s="44"/>
    </row>
    <row r="6" spans="1:35" ht="14.45" customHeight="1" x14ac:dyDescent="0.25">
      <c r="B6" s="46" t="s">
        <v>3</v>
      </c>
      <c r="C6" s="47" t="s">
        <v>4</v>
      </c>
      <c r="D6" s="80" t="s">
        <v>60</v>
      </c>
      <c r="E6" s="81"/>
      <c r="F6" s="81"/>
      <c r="G6" s="81"/>
      <c r="H6" s="81"/>
      <c r="I6" s="82"/>
      <c r="J6" s="34" t="s">
        <v>11</v>
      </c>
      <c r="K6" s="33" t="s">
        <v>12</v>
      </c>
      <c r="L6" s="35" t="s">
        <v>15</v>
      </c>
      <c r="M6" s="48" t="s">
        <v>5</v>
      </c>
      <c r="N6" s="48"/>
      <c r="O6" s="48"/>
      <c r="P6" s="48"/>
      <c r="Q6" s="48"/>
      <c r="R6" s="48"/>
      <c r="S6" s="34" t="s">
        <v>11</v>
      </c>
      <c r="T6" s="33" t="s">
        <v>12</v>
      </c>
      <c r="U6" s="35" t="s">
        <v>15</v>
      </c>
      <c r="V6" s="48" t="s">
        <v>6</v>
      </c>
      <c r="W6" s="48"/>
      <c r="X6" s="48"/>
      <c r="Y6" s="48"/>
      <c r="Z6" s="48"/>
      <c r="AA6" s="48"/>
      <c r="AB6" s="34" t="s">
        <v>11</v>
      </c>
      <c r="AC6" s="33" t="s">
        <v>12</v>
      </c>
      <c r="AD6" s="35" t="s">
        <v>15</v>
      </c>
      <c r="AE6" s="49" t="s">
        <v>7</v>
      </c>
      <c r="AF6" s="51" t="s">
        <v>8</v>
      </c>
      <c r="AG6" s="83" t="s">
        <v>9</v>
      </c>
    </row>
    <row r="7" spans="1:35" ht="80.45" customHeight="1" x14ac:dyDescent="0.25">
      <c r="B7" s="46"/>
      <c r="C7" s="46"/>
      <c r="D7" s="13" t="s">
        <v>78</v>
      </c>
      <c r="E7" s="13" t="s">
        <v>79</v>
      </c>
      <c r="F7" s="13" t="s">
        <v>80</v>
      </c>
      <c r="G7" s="13" t="s">
        <v>81</v>
      </c>
      <c r="H7" s="13" t="s">
        <v>82</v>
      </c>
      <c r="I7" s="13" t="s">
        <v>83</v>
      </c>
      <c r="J7" s="34"/>
      <c r="K7" s="33"/>
      <c r="L7" s="35"/>
      <c r="M7" s="13" t="s">
        <v>84</v>
      </c>
      <c r="N7" s="13" t="s">
        <v>85</v>
      </c>
      <c r="O7" s="13" t="s">
        <v>86</v>
      </c>
      <c r="P7" s="13" t="s">
        <v>87</v>
      </c>
      <c r="Q7" s="13" t="s">
        <v>88</v>
      </c>
      <c r="R7" s="13" t="s">
        <v>89</v>
      </c>
      <c r="S7" s="34"/>
      <c r="T7" s="33"/>
      <c r="U7" s="35"/>
      <c r="V7" s="13" t="s">
        <v>90</v>
      </c>
      <c r="W7" s="13" t="s">
        <v>91</v>
      </c>
      <c r="X7" s="13" t="s">
        <v>92</v>
      </c>
      <c r="Y7" s="13" t="s">
        <v>93</v>
      </c>
      <c r="Z7" s="13" t="s">
        <v>94</v>
      </c>
      <c r="AA7" s="13" t="s">
        <v>95</v>
      </c>
      <c r="AB7" s="34"/>
      <c r="AC7" s="33"/>
      <c r="AD7" s="35"/>
      <c r="AE7" s="50"/>
      <c r="AF7" s="51"/>
      <c r="AG7" s="84"/>
      <c r="AI7" s="29"/>
    </row>
    <row r="8" spans="1:35" x14ac:dyDescent="0.25">
      <c r="B8" s="1">
        <v>1</v>
      </c>
      <c r="C8" s="18" t="s">
        <v>42</v>
      </c>
      <c r="D8" s="1">
        <v>3</v>
      </c>
      <c r="E8" s="1">
        <v>3</v>
      </c>
      <c r="F8" s="1">
        <v>3</v>
      </c>
      <c r="G8" s="1">
        <v>3</v>
      </c>
      <c r="H8" s="1">
        <v>3</v>
      </c>
      <c r="I8" s="1">
        <v>3</v>
      </c>
      <c r="J8" s="4">
        <f>SUM(D8:I8)</f>
        <v>18</v>
      </c>
      <c r="K8" s="5">
        <f>AVERAGE(D8:I8)</f>
        <v>3</v>
      </c>
      <c r="L8" s="11" t="s">
        <v>96</v>
      </c>
      <c r="M8" s="1">
        <v>3</v>
      </c>
      <c r="N8" s="1">
        <v>3</v>
      </c>
      <c r="O8" s="1">
        <v>3</v>
      </c>
      <c r="P8" s="1">
        <v>3</v>
      </c>
      <c r="Q8" s="1">
        <v>3</v>
      </c>
      <c r="R8" s="1">
        <v>3</v>
      </c>
      <c r="S8" s="4">
        <f>SUM(M8:R8)</f>
        <v>18</v>
      </c>
      <c r="T8" s="5">
        <f>AVERAGE(M8:R8)</f>
        <v>3</v>
      </c>
      <c r="U8" s="11" t="s">
        <v>96</v>
      </c>
      <c r="V8" s="1">
        <v>3</v>
      </c>
      <c r="W8" s="1">
        <v>3</v>
      </c>
      <c r="X8" s="1">
        <v>3</v>
      </c>
      <c r="Y8" s="1">
        <v>3</v>
      </c>
      <c r="Z8" s="1">
        <v>3</v>
      </c>
      <c r="AA8" s="1">
        <v>3</v>
      </c>
      <c r="AB8" s="4">
        <f>SUM(V8:AA8)</f>
        <v>18</v>
      </c>
      <c r="AC8" s="5">
        <f>AVERAGE(V8:AA8)</f>
        <v>3</v>
      </c>
      <c r="AD8" s="11" t="s">
        <v>96</v>
      </c>
      <c r="AE8" s="7">
        <f>J8+S8+AB8</f>
        <v>54</v>
      </c>
      <c r="AF8" s="6">
        <v>3</v>
      </c>
      <c r="AG8" s="11" t="s">
        <v>96</v>
      </c>
    </row>
    <row r="9" spans="1:35" x14ac:dyDescent="0.25">
      <c r="B9" s="1">
        <v>2</v>
      </c>
      <c r="C9" s="18" t="s">
        <v>77</v>
      </c>
      <c r="D9" s="1">
        <v>1</v>
      </c>
      <c r="E9" s="1">
        <v>2</v>
      </c>
      <c r="F9" s="1">
        <v>1</v>
      </c>
      <c r="G9" s="1">
        <v>2</v>
      </c>
      <c r="H9" s="1">
        <v>1</v>
      </c>
      <c r="I9" s="1">
        <v>2</v>
      </c>
      <c r="J9" s="4">
        <v>9</v>
      </c>
      <c r="K9" s="5">
        <v>1.5</v>
      </c>
      <c r="L9" s="11" t="s">
        <v>97</v>
      </c>
      <c r="M9" s="1">
        <v>1</v>
      </c>
      <c r="N9" s="1">
        <v>2</v>
      </c>
      <c r="O9" s="1">
        <v>1</v>
      </c>
      <c r="P9" s="1">
        <v>1</v>
      </c>
      <c r="Q9" s="1">
        <v>1</v>
      </c>
      <c r="R9" s="1">
        <v>2</v>
      </c>
      <c r="S9" s="4">
        <v>8</v>
      </c>
      <c r="T9" s="5">
        <v>1.4</v>
      </c>
      <c r="U9" s="11" t="s">
        <v>97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4">
        <v>6</v>
      </c>
      <c r="AC9" s="5">
        <v>1</v>
      </c>
      <c r="AD9" s="11" t="s">
        <v>97</v>
      </c>
      <c r="AE9" s="7">
        <v>23</v>
      </c>
      <c r="AF9" s="6">
        <v>1.2</v>
      </c>
      <c r="AG9" s="11" t="s">
        <v>97</v>
      </c>
    </row>
    <row r="10" spans="1:35" x14ac:dyDescent="0.25">
      <c r="B10" s="1">
        <v>3</v>
      </c>
      <c r="C10" s="18" t="s">
        <v>43</v>
      </c>
      <c r="D10" s="1">
        <v>2</v>
      </c>
      <c r="E10" s="1">
        <v>2</v>
      </c>
      <c r="F10" s="1">
        <v>2</v>
      </c>
      <c r="G10" s="1">
        <v>2</v>
      </c>
      <c r="H10" s="1">
        <v>2</v>
      </c>
      <c r="I10" s="1">
        <v>2</v>
      </c>
      <c r="J10" s="4">
        <f t="shared" ref="J10:J24" si="0">SUM(D10:I10)</f>
        <v>12</v>
      </c>
      <c r="K10" s="5">
        <f t="shared" ref="K10:K24" si="1">AVERAGE(D10:I10)</f>
        <v>2</v>
      </c>
      <c r="L10" s="11" t="s">
        <v>98</v>
      </c>
      <c r="M10" s="1">
        <v>2</v>
      </c>
      <c r="N10" s="1">
        <v>2</v>
      </c>
      <c r="O10" s="1">
        <v>2</v>
      </c>
      <c r="P10" s="1">
        <v>2</v>
      </c>
      <c r="Q10" s="1">
        <v>2</v>
      </c>
      <c r="R10" s="1">
        <v>2</v>
      </c>
      <c r="S10" s="4">
        <f t="shared" ref="S10:S24" si="2">SUM(M10:R10)</f>
        <v>12</v>
      </c>
      <c r="T10" s="5">
        <f t="shared" ref="T10:T24" si="3">AVERAGE(M10:R10)</f>
        <v>2</v>
      </c>
      <c r="U10" s="11" t="s">
        <v>98</v>
      </c>
      <c r="V10" s="1">
        <v>2</v>
      </c>
      <c r="W10" s="1">
        <v>2</v>
      </c>
      <c r="X10" s="1">
        <v>2</v>
      </c>
      <c r="Y10" s="1">
        <v>2</v>
      </c>
      <c r="Z10" s="1">
        <v>2</v>
      </c>
      <c r="AA10" s="1">
        <v>2</v>
      </c>
      <c r="AB10" s="4">
        <f t="shared" ref="AB10:AB24" si="4">SUM(V10:AA10)</f>
        <v>12</v>
      </c>
      <c r="AC10" s="5">
        <f t="shared" ref="AC10:AC24" si="5">AVERAGE(V10:AA10)</f>
        <v>2</v>
      </c>
      <c r="AD10" s="11" t="s">
        <v>98</v>
      </c>
      <c r="AE10" s="7">
        <f t="shared" ref="AE10:AE24" si="6">J10+S10+AB10</f>
        <v>36</v>
      </c>
      <c r="AF10" s="6">
        <v>2</v>
      </c>
      <c r="AG10" s="11" t="s">
        <v>98</v>
      </c>
    </row>
    <row r="11" spans="1:35" x14ac:dyDescent="0.25">
      <c r="B11" s="1">
        <v>4</v>
      </c>
      <c r="C11" s="18" t="s">
        <v>44</v>
      </c>
      <c r="D11" s="1">
        <v>3</v>
      </c>
      <c r="E11" s="1">
        <v>3</v>
      </c>
      <c r="F11" s="1">
        <v>3</v>
      </c>
      <c r="G11" s="1">
        <v>3</v>
      </c>
      <c r="H11" s="1">
        <v>3</v>
      </c>
      <c r="I11" s="1">
        <v>3</v>
      </c>
      <c r="J11" s="4">
        <f t="shared" si="0"/>
        <v>18</v>
      </c>
      <c r="K11" s="5">
        <f t="shared" si="1"/>
        <v>3</v>
      </c>
      <c r="L11" s="11" t="s">
        <v>96</v>
      </c>
      <c r="M11" s="1">
        <v>3</v>
      </c>
      <c r="N11" s="1">
        <v>3</v>
      </c>
      <c r="O11" s="1">
        <v>2</v>
      </c>
      <c r="P11" s="1">
        <v>2</v>
      </c>
      <c r="Q11" s="1">
        <v>2</v>
      </c>
      <c r="R11" s="1">
        <v>2</v>
      </c>
      <c r="S11" s="4">
        <f t="shared" si="2"/>
        <v>14</v>
      </c>
      <c r="T11" s="5">
        <v>2.2999999999999998</v>
      </c>
      <c r="U11" s="11" t="s">
        <v>98</v>
      </c>
      <c r="V11" s="1">
        <v>3</v>
      </c>
      <c r="W11" s="1">
        <v>3</v>
      </c>
      <c r="X11" s="1">
        <v>2</v>
      </c>
      <c r="Y11" s="1">
        <v>3</v>
      </c>
      <c r="Z11" s="1">
        <v>3</v>
      </c>
      <c r="AA11" s="1">
        <v>3</v>
      </c>
      <c r="AB11" s="4">
        <f t="shared" si="4"/>
        <v>17</v>
      </c>
      <c r="AC11" s="5">
        <v>2.8</v>
      </c>
      <c r="AD11" s="11" t="s">
        <v>96</v>
      </c>
      <c r="AE11" s="7">
        <f t="shared" si="6"/>
        <v>49</v>
      </c>
      <c r="AF11" s="6">
        <v>2.7</v>
      </c>
      <c r="AG11" s="11" t="s">
        <v>96</v>
      </c>
    </row>
    <row r="12" spans="1:35" x14ac:dyDescent="0.25">
      <c r="B12" s="1">
        <v>5</v>
      </c>
      <c r="C12" s="18" t="s">
        <v>45</v>
      </c>
      <c r="D12" s="1">
        <v>3</v>
      </c>
      <c r="E12" s="1">
        <v>3</v>
      </c>
      <c r="F12" s="1">
        <v>3</v>
      </c>
      <c r="G12" s="1">
        <v>3</v>
      </c>
      <c r="H12" s="1">
        <v>3</v>
      </c>
      <c r="I12" s="1">
        <v>3</v>
      </c>
      <c r="J12" s="4">
        <f t="shared" si="0"/>
        <v>18</v>
      </c>
      <c r="K12" s="5">
        <f t="shared" si="1"/>
        <v>3</v>
      </c>
      <c r="L12" s="11" t="s">
        <v>96</v>
      </c>
      <c r="M12" s="1">
        <v>3</v>
      </c>
      <c r="N12" s="1">
        <v>3</v>
      </c>
      <c r="O12" s="1">
        <v>3</v>
      </c>
      <c r="P12" s="1">
        <v>3</v>
      </c>
      <c r="Q12" s="1">
        <v>3</v>
      </c>
      <c r="R12" s="1">
        <v>3</v>
      </c>
      <c r="S12" s="4">
        <f t="shared" si="2"/>
        <v>18</v>
      </c>
      <c r="T12" s="5">
        <f t="shared" si="3"/>
        <v>3</v>
      </c>
      <c r="U12" s="11" t="s">
        <v>96</v>
      </c>
      <c r="V12" s="1">
        <v>3</v>
      </c>
      <c r="W12" s="1">
        <v>3</v>
      </c>
      <c r="X12" s="1">
        <v>2</v>
      </c>
      <c r="Y12" s="1">
        <v>2</v>
      </c>
      <c r="Z12" s="1">
        <v>3</v>
      </c>
      <c r="AA12" s="1">
        <v>3</v>
      </c>
      <c r="AB12" s="4">
        <f t="shared" si="4"/>
        <v>16</v>
      </c>
      <c r="AC12" s="5">
        <f t="shared" si="5"/>
        <v>2.6666666666666665</v>
      </c>
      <c r="AD12" s="11" t="s">
        <v>96</v>
      </c>
      <c r="AE12" s="7">
        <f t="shared" si="6"/>
        <v>52</v>
      </c>
      <c r="AF12" s="6">
        <v>3</v>
      </c>
      <c r="AG12" s="11" t="s">
        <v>96</v>
      </c>
    </row>
    <row r="13" spans="1:35" x14ac:dyDescent="0.25">
      <c r="B13" s="1">
        <v>6</v>
      </c>
      <c r="C13" s="18" t="s">
        <v>46</v>
      </c>
      <c r="D13" s="1">
        <v>3</v>
      </c>
      <c r="E13" s="1">
        <v>3</v>
      </c>
      <c r="F13" s="1">
        <v>3</v>
      </c>
      <c r="G13" s="1">
        <v>3</v>
      </c>
      <c r="H13" s="1">
        <v>3</v>
      </c>
      <c r="I13" s="1">
        <v>3</v>
      </c>
      <c r="J13" s="4">
        <f t="shared" si="0"/>
        <v>18</v>
      </c>
      <c r="K13" s="5">
        <f t="shared" si="1"/>
        <v>3</v>
      </c>
      <c r="L13" s="11" t="s">
        <v>96</v>
      </c>
      <c r="M13" s="1">
        <v>3</v>
      </c>
      <c r="N13" s="1">
        <v>3</v>
      </c>
      <c r="O13" s="1">
        <v>3</v>
      </c>
      <c r="P13" s="1">
        <v>3</v>
      </c>
      <c r="Q13" s="1">
        <v>3</v>
      </c>
      <c r="R13" s="1">
        <v>3</v>
      </c>
      <c r="S13" s="4">
        <f t="shared" si="2"/>
        <v>18</v>
      </c>
      <c r="T13" s="5">
        <f t="shared" si="3"/>
        <v>3</v>
      </c>
      <c r="U13" s="11" t="s">
        <v>96</v>
      </c>
      <c r="V13" s="1">
        <v>3</v>
      </c>
      <c r="W13" s="1">
        <v>3</v>
      </c>
      <c r="X13" s="1">
        <v>3</v>
      </c>
      <c r="Y13" s="1">
        <v>3</v>
      </c>
      <c r="Z13" s="1">
        <v>3</v>
      </c>
      <c r="AA13" s="1">
        <v>3</v>
      </c>
      <c r="AB13" s="4">
        <f t="shared" si="4"/>
        <v>18</v>
      </c>
      <c r="AC13" s="5">
        <f t="shared" si="5"/>
        <v>3</v>
      </c>
      <c r="AD13" s="11" t="s">
        <v>96</v>
      </c>
      <c r="AE13" s="7">
        <f t="shared" si="6"/>
        <v>54</v>
      </c>
      <c r="AF13" s="6">
        <v>3</v>
      </c>
      <c r="AG13" s="11" t="s">
        <v>96</v>
      </c>
    </row>
    <row r="14" spans="1:35" x14ac:dyDescent="0.25">
      <c r="B14" s="1">
        <v>7</v>
      </c>
      <c r="C14" s="18" t="s">
        <v>47</v>
      </c>
      <c r="D14" s="1">
        <v>3</v>
      </c>
      <c r="E14" s="1">
        <v>3</v>
      </c>
      <c r="F14" s="1">
        <v>3</v>
      </c>
      <c r="G14" s="1">
        <v>3</v>
      </c>
      <c r="H14" s="1">
        <v>3</v>
      </c>
      <c r="I14" s="1">
        <v>3</v>
      </c>
      <c r="J14" s="4">
        <f t="shared" si="0"/>
        <v>18</v>
      </c>
      <c r="K14" s="5">
        <f t="shared" si="1"/>
        <v>3</v>
      </c>
      <c r="L14" s="11" t="s">
        <v>96</v>
      </c>
      <c r="M14" s="1">
        <v>3</v>
      </c>
      <c r="N14" s="1">
        <v>3</v>
      </c>
      <c r="O14" s="1">
        <v>3</v>
      </c>
      <c r="P14" s="1">
        <v>3</v>
      </c>
      <c r="Q14" s="1">
        <v>3</v>
      </c>
      <c r="R14" s="1">
        <v>3</v>
      </c>
      <c r="S14" s="4">
        <f t="shared" si="2"/>
        <v>18</v>
      </c>
      <c r="T14" s="5">
        <f t="shared" si="3"/>
        <v>3</v>
      </c>
      <c r="U14" s="11" t="s">
        <v>96</v>
      </c>
      <c r="V14" s="1">
        <v>3</v>
      </c>
      <c r="W14" s="1">
        <v>3</v>
      </c>
      <c r="X14" s="1">
        <v>3</v>
      </c>
      <c r="Y14" s="1">
        <v>3</v>
      </c>
      <c r="Z14" s="1">
        <v>3</v>
      </c>
      <c r="AA14" s="1">
        <v>3</v>
      </c>
      <c r="AB14" s="4">
        <f t="shared" si="4"/>
        <v>18</v>
      </c>
      <c r="AC14" s="5">
        <f t="shared" si="5"/>
        <v>3</v>
      </c>
      <c r="AD14" s="11" t="s">
        <v>96</v>
      </c>
      <c r="AE14" s="7">
        <f t="shared" si="6"/>
        <v>54</v>
      </c>
      <c r="AF14" s="6">
        <v>3</v>
      </c>
      <c r="AG14" s="11" t="s">
        <v>96</v>
      </c>
    </row>
    <row r="15" spans="1:35" x14ac:dyDescent="0.25">
      <c r="B15" s="1">
        <v>8</v>
      </c>
      <c r="C15" s="18" t="s">
        <v>48</v>
      </c>
      <c r="D15" s="1">
        <v>2</v>
      </c>
      <c r="E15" s="1">
        <v>3</v>
      </c>
      <c r="F15" s="1">
        <v>3</v>
      </c>
      <c r="G15" s="1">
        <v>2</v>
      </c>
      <c r="H15" s="1">
        <v>3</v>
      </c>
      <c r="I15" s="1">
        <v>2</v>
      </c>
      <c r="J15" s="4">
        <f t="shared" si="0"/>
        <v>15</v>
      </c>
      <c r="K15" s="5">
        <f t="shared" si="1"/>
        <v>2.5</v>
      </c>
      <c r="L15" s="11" t="s">
        <v>98</v>
      </c>
      <c r="M15" s="1">
        <v>2</v>
      </c>
      <c r="N15" s="1">
        <v>3</v>
      </c>
      <c r="O15" s="1">
        <v>2</v>
      </c>
      <c r="P15" s="1">
        <v>3</v>
      </c>
      <c r="Q15" s="1">
        <v>2</v>
      </c>
      <c r="R15" s="1">
        <v>3</v>
      </c>
      <c r="S15" s="4">
        <f t="shared" si="2"/>
        <v>15</v>
      </c>
      <c r="T15" s="5">
        <f t="shared" si="3"/>
        <v>2.5</v>
      </c>
      <c r="U15" s="11" t="s">
        <v>96</v>
      </c>
      <c r="V15" s="1">
        <v>2</v>
      </c>
      <c r="W15" s="1">
        <v>2</v>
      </c>
      <c r="X15" s="1">
        <v>2</v>
      </c>
      <c r="Y15" s="1">
        <v>2</v>
      </c>
      <c r="Z15" s="1">
        <v>3</v>
      </c>
      <c r="AA15" s="1">
        <v>3</v>
      </c>
      <c r="AB15" s="4">
        <f t="shared" si="4"/>
        <v>14</v>
      </c>
      <c r="AC15" s="5">
        <v>2.2999999999999998</v>
      </c>
      <c r="AD15" s="11" t="s">
        <v>98</v>
      </c>
      <c r="AE15" s="7">
        <f t="shared" si="6"/>
        <v>44</v>
      </c>
      <c r="AF15" s="6">
        <v>2.4</v>
      </c>
      <c r="AG15" s="11" t="s">
        <v>98</v>
      </c>
    </row>
    <row r="16" spans="1:35" x14ac:dyDescent="0.25">
      <c r="B16" s="1">
        <v>9</v>
      </c>
      <c r="C16" s="18" t="s">
        <v>49</v>
      </c>
      <c r="D16" s="1">
        <v>3</v>
      </c>
      <c r="E16" s="1">
        <v>3</v>
      </c>
      <c r="F16" s="1">
        <v>3</v>
      </c>
      <c r="G16" s="1">
        <v>3</v>
      </c>
      <c r="H16" s="1">
        <v>3</v>
      </c>
      <c r="I16" s="1">
        <v>3</v>
      </c>
      <c r="J16" s="4">
        <f t="shared" si="0"/>
        <v>18</v>
      </c>
      <c r="K16" s="5">
        <f t="shared" si="1"/>
        <v>3</v>
      </c>
      <c r="L16" s="11" t="s">
        <v>96</v>
      </c>
      <c r="M16" s="1">
        <v>3</v>
      </c>
      <c r="N16" s="1">
        <v>3</v>
      </c>
      <c r="O16" s="1">
        <v>3</v>
      </c>
      <c r="P16" s="1">
        <v>3</v>
      </c>
      <c r="Q16" s="1">
        <v>3</v>
      </c>
      <c r="R16" s="1">
        <v>3</v>
      </c>
      <c r="S16" s="4">
        <f t="shared" si="2"/>
        <v>18</v>
      </c>
      <c r="T16" s="5">
        <f t="shared" si="3"/>
        <v>3</v>
      </c>
      <c r="U16" s="11" t="s">
        <v>96</v>
      </c>
      <c r="V16" s="1">
        <v>3</v>
      </c>
      <c r="W16" s="1">
        <v>2</v>
      </c>
      <c r="X16" s="1">
        <v>3</v>
      </c>
      <c r="Y16" s="1">
        <v>2</v>
      </c>
      <c r="Z16" s="1">
        <v>3</v>
      </c>
      <c r="AA16" s="1">
        <v>3</v>
      </c>
      <c r="AB16" s="4">
        <f t="shared" si="4"/>
        <v>16</v>
      </c>
      <c r="AC16" s="5">
        <v>2.6</v>
      </c>
      <c r="AD16" s="11" t="s">
        <v>96</v>
      </c>
      <c r="AE16" s="7">
        <f t="shared" si="6"/>
        <v>52</v>
      </c>
      <c r="AF16" s="6">
        <v>3</v>
      </c>
      <c r="AG16" s="11" t="s">
        <v>96</v>
      </c>
    </row>
    <row r="17" spans="2:33" x14ac:dyDescent="0.25">
      <c r="B17" s="1">
        <v>10</v>
      </c>
      <c r="C17" s="18" t="s">
        <v>51</v>
      </c>
      <c r="D17" s="1">
        <v>2</v>
      </c>
      <c r="E17" s="1">
        <v>3</v>
      </c>
      <c r="F17" s="1">
        <v>3</v>
      </c>
      <c r="G17" s="1">
        <v>3</v>
      </c>
      <c r="H17" s="1">
        <v>3</v>
      </c>
      <c r="I17" s="1">
        <v>3</v>
      </c>
      <c r="J17" s="4">
        <f t="shared" si="0"/>
        <v>17</v>
      </c>
      <c r="K17" s="5">
        <f t="shared" si="1"/>
        <v>2.8333333333333335</v>
      </c>
      <c r="L17" s="11" t="s">
        <v>96</v>
      </c>
      <c r="M17" s="1">
        <v>3</v>
      </c>
      <c r="N17" s="1">
        <v>3</v>
      </c>
      <c r="O17" s="1">
        <v>2</v>
      </c>
      <c r="P17" s="1">
        <v>3</v>
      </c>
      <c r="Q17" s="1">
        <v>3</v>
      </c>
      <c r="R17" s="1">
        <v>3</v>
      </c>
      <c r="S17" s="4">
        <f t="shared" si="2"/>
        <v>17</v>
      </c>
      <c r="T17" s="5">
        <v>2.8</v>
      </c>
      <c r="U17" s="11" t="s">
        <v>96</v>
      </c>
      <c r="V17" s="1">
        <v>3</v>
      </c>
      <c r="W17" s="1">
        <v>2</v>
      </c>
      <c r="X17" s="1">
        <v>3</v>
      </c>
      <c r="Y17" s="1">
        <v>3</v>
      </c>
      <c r="Z17" s="1">
        <v>3</v>
      </c>
      <c r="AA17" s="1">
        <v>3</v>
      </c>
      <c r="AB17" s="4">
        <f t="shared" si="4"/>
        <v>17</v>
      </c>
      <c r="AC17" s="5">
        <v>2.8</v>
      </c>
      <c r="AD17" s="11" t="s">
        <v>96</v>
      </c>
      <c r="AE17" s="7">
        <f t="shared" si="6"/>
        <v>51</v>
      </c>
      <c r="AF17" s="6">
        <v>3</v>
      </c>
      <c r="AG17" s="11" t="s">
        <v>96</v>
      </c>
    </row>
    <row r="18" spans="2:33" x14ac:dyDescent="0.25">
      <c r="B18" s="1">
        <v>11</v>
      </c>
      <c r="C18" s="18" t="s">
        <v>52</v>
      </c>
      <c r="D18" s="1">
        <v>3</v>
      </c>
      <c r="E18" s="1">
        <v>3</v>
      </c>
      <c r="F18" s="1">
        <v>3</v>
      </c>
      <c r="G18" s="1">
        <v>3</v>
      </c>
      <c r="H18" s="1">
        <v>3</v>
      </c>
      <c r="I18" s="1">
        <v>3</v>
      </c>
      <c r="J18" s="4">
        <f t="shared" si="0"/>
        <v>18</v>
      </c>
      <c r="K18" s="5">
        <f t="shared" si="1"/>
        <v>3</v>
      </c>
      <c r="L18" s="11" t="s">
        <v>96</v>
      </c>
      <c r="M18" s="1">
        <v>3</v>
      </c>
      <c r="N18" s="1">
        <v>3</v>
      </c>
      <c r="O18" s="1">
        <v>3</v>
      </c>
      <c r="P18" s="1">
        <v>3</v>
      </c>
      <c r="Q18" s="1">
        <v>3</v>
      </c>
      <c r="R18" s="1">
        <v>3</v>
      </c>
      <c r="S18" s="4">
        <f t="shared" si="2"/>
        <v>18</v>
      </c>
      <c r="T18" s="5">
        <f t="shared" si="3"/>
        <v>3</v>
      </c>
      <c r="U18" s="11" t="s">
        <v>96</v>
      </c>
      <c r="V18" s="1">
        <v>3</v>
      </c>
      <c r="W18" s="1">
        <v>3</v>
      </c>
      <c r="X18" s="1">
        <v>3</v>
      </c>
      <c r="Y18" s="1">
        <v>3</v>
      </c>
      <c r="Z18" s="1">
        <v>3</v>
      </c>
      <c r="AA18" s="1">
        <v>3</v>
      </c>
      <c r="AB18" s="4">
        <f t="shared" si="4"/>
        <v>18</v>
      </c>
      <c r="AC18" s="5">
        <f t="shared" si="5"/>
        <v>3</v>
      </c>
      <c r="AD18" s="11" t="s">
        <v>96</v>
      </c>
      <c r="AE18" s="7">
        <f t="shared" si="6"/>
        <v>54</v>
      </c>
      <c r="AF18" s="6">
        <v>3</v>
      </c>
      <c r="AG18" s="11" t="s">
        <v>96</v>
      </c>
    </row>
    <row r="19" spans="2:33" x14ac:dyDescent="0.25">
      <c r="B19" s="1">
        <v>12</v>
      </c>
      <c r="C19" s="18" t="s">
        <v>53</v>
      </c>
      <c r="D19" s="1">
        <v>3</v>
      </c>
      <c r="E19" s="1">
        <v>3</v>
      </c>
      <c r="F19" s="1">
        <v>3</v>
      </c>
      <c r="G19" s="1">
        <v>3</v>
      </c>
      <c r="H19" s="1">
        <v>3</v>
      </c>
      <c r="I19" s="1">
        <v>3</v>
      </c>
      <c r="J19" s="4">
        <f t="shared" si="0"/>
        <v>18</v>
      </c>
      <c r="K19" s="5">
        <f t="shared" si="1"/>
        <v>3</v>
      </c>
      <c r="L19" s="11" t="s">
        <v>96</v>
      </c>
      <c r="M19" s="1">
        <v>3</v>
      </c>
      <c r="N19" s="1">
        <v>3</v>
      </c>
      <c r="O19" s="1">
        <v>3</v>
      </c>
      <c r="P19" s="1">
        <v>3</v>
      </c>
      <c r="Q19" s="1">
        <v>3</v>
      </c>
      <c r="R19" s="1">
        <v>3</v>
      </c>
      <c r="S19" s="4">
        <f t="shared" si="2"/>
        <v>18</v>
      </c>
      <c r="T19" s="5">
        <f t="shared" si="3"/>
        <v>3</v>
      </c>
      <c r="U19" s="11" t="s">
        <v>96</v>
      </c>
      <c r="V19" s="1">
        <v>3</v>
      </c>
      <c r="W19" s="1">
        <v>3</v>
      </c>
      <c r="X19" s="1">
        <v>3</v>
      </c>
      <c r="Y19" s="1">
        <v>3</v>
      </c>
      <c r="Z19" s="1">
        <v>3</v>
      </c>
      <c r="AA19" s="1">
        <v>3</v>
      </c>
      <c r="AB19" s="4">
        <f t="shared" si="4"/>
        <v>18</v>
      </c>
      <c r="AC19" s="5">
        <f t="shared" si="5"/>
        <v>3</v>
      </c>
      <c r="AD19" s="11" t="s">
        <v>96</v>
      </c>
      <c r="AE19" s="7">
        <f t="shared" si="6"/>
        <v>54</v>
      </c>
      <c r="AF19" s="6">
        <v>3</v>
      </c>
      <c r="AG19" s="11" t="s">
        <v>96</v>
      </c>
    </row>
    <row r="20" spans="2:33" x14ac:dyDescent="0.25">
      <c r="B20" s="1">
        <v>13</v>
      </c>
      <c r="C20" s="18" t="s">
        <v>54</v>
      </c>
      <c r="D20" s="1">
        <v>3</v>
      </c>
      <c r="E20" s="1">
        <v>3</v>
      </c>
      <c r="F20" s="1">
        <v>3</v>
      </c>
      <c r="G20" s="1">
        <v>2</v>
      </c>
      <c r="H20" s="1">
        <v>2</v>
      </c>
      <c r="I20" s="1">
        <v>3</v>
      </c>
      <c r="J20" s="4">
        <f t="shared" si="0"/>
        <v>16</v>
      </c>
      <c r="K20" s="5">
        <f t="shared" si="1"/>
        <v>2.6666666666666665</v>
      </c>
      <c r="L20" s="11" t="s">
        <v>96</v>
      </c>
      <c r="M20" s="1">
        <v>3</v>
      </c>
      <c r="N20" s="1">
        <v>2</v>
      </c>
      <c r="O20" s="1">
        <v>3</v>
      </c>
      <c r="P20" s="1">
        <v>2</v>
      </c>
      <c r="Q20" s="1">
        <v>3</v>
      </c>
      <c r="R20" s="1">
        <v>3</v>
      </c>
      <c r="S20" s="4">
        <f t="shared" si="2"/>
        <v>16</v>
      </c>
      <c r="T20" s="5">
        <v>2.6</v>
      </c>
      <c r="U20" s="11" t="s">
        <v>96</v>
      </c>
      <c r="V20" s="1">
        <v>3</v>
      </c>
      <c r="W20" s="1">
        <v>2</v>
      </c>
      <c r="X20" s="1">
        <v>2</v>
      </c>
      <c r="Y20" s="1">
        <v>2</v>
      </c>
      <c r="Z20" s="1">
        <v>3</v>
      </c>
      <c r="AA20" s="1">
        <v>3</v>
      </c>
      <c r="AB20" s="4">
        <f t="shared" si="4"/>
        <v>15</v>
      </c>
      <c r="AC20" s="5">
        <f t="shared" si="5"/>
        <v>2.5</v>
      </c>
      <c r="AD20" s="11" t="s">
        <v>98</v>
      </c>
      <c r="AE20" s="7">
        <f t="shared" si="6"/>
        <v>47</v>
      </c>
      <c r="AF20" s="6">
        <v>2.6</v>
      </c>
      <c r="AG20" s="11" t="s">
        <v>96</v>
      </c>
    </row>
    <row r="21" spans="2:33" x14ac:dyDescent="0.25">
      <c r="B21" s="1">
        <v>14</v>
      </c>
      <c r="C21" s="18" t="s">
        <v>55</v>
      </c>
      <c r="D21" s="1">
        <v>3</v>
      </c>
      <c r="E21" s="1">
        <v>3</v>
      </c>
      <c r="F21" s="1">
        <v>3</v>
      </c>
      <c r="G21" s="1">
        <v>3</v>
      </c>
      <c r="H21" s="1">
        <v>3</v>
      </c>
      <c r="I21" s="1">
        <v>3</v>
      </c>
      <c r="J21" s="4">
        <f t="shared" si="0"/>
        <v>18</v>
      </c>
      <c r="K21" s="5">
        <f t="shared" si="1"/>
        <v>3</v>
      </c>
      <c r="L21" s="11" t="s">
        <v>96</v>
      </c>
      <c r="M21" s="1">
        <v>3</v>
      </c>
      <c r="N21" s="1">
        <v>3</v>
      </c>
      <c r="O21" s="1">
        <v>3</v>
      </c>
      <c r="P21" s="1">
        <v>3</v>
      </c>
      <c r="Q21" s="1">
        <v>3</v>
      </c>
      <c r="R21" s="1">
        <v>3</v>
      </c>
      <c r="S21" s="4">
        <f t="shared" si="2"/>
        <v>18</v>
      </c>
      <c r="T21" s="5">
        <f t="shared" si="3"/>
        <v>3</v>
      </c>
      <c r="U21" s="11" t="s">
        <v>96</v>
      </c>
      <c r="V21" s="1">
        <v>3</v>
      </c>
      <c r="W21" s="1">
        <v>3</v>
      </c>
      <c r="X21" s="1">
        <v>3</v>
      </c>
      <c r="Y21" s="1">
        <v>3</v>
      </c>
      <c r="Z21" s="1">
        <v>3</v>
      </c>
      <c r="AA21" s="1">
        <v>3</v>
      </c>
      <c r="AB21" s="4">
        <f t="shared" si="4"/>
        <v>18</v>
      </c>
      <c r="AC21" s="5">
        <f t="shared" si="5"/>
        <v>3</v>
      </c>
      <c r="AD21" s="11" t="s">
        <v>96</v>
      </c>
      <c r="AE21" s="7">
        <f t="shared" si="6"/>
        <v>54</v>
      </c>
      <c r="AF21" s="6">
        <v>3</v>
      </c>
      <c r="AG21" s="11" t="s">
        <v>96</v>
      </c>
    </row>
    <row r="22" spans="2:33" x14ac:dyDescent="0.25">
      <c r="B22" s="1">
        <v>15</v>
      </c>
      <c r="C22" s="18" t="s">
        <v>56</v>
      </c>
      <c r="D22" s="1">
        <v>3</v>
      </c>
      <c r="E22" s="1">
        <v>3</v>
      </c>
      <c r="F22" s="1">
        <v>3</v>
      </c>
      <c r="G22" s="1">
        <v>3</v>
      </c>
      <c r="H22" s="1">
        <v>3</v>
      </c>
      <c r="I22" s="1">
        <v>3</v>
      </c>
      <c r="J22" s="4">
        <f t="shared" si="0"/>
        <v>18</v>
      </c>
      <c r="K22" s="5">
        <f t="shared" si="1"/>
        <v>3</v>
      </c>
      <c r="L22" s="11" t="s">
        <v>96</v>
      </c>
      <c r="M22" s="1">
        <v>3</v>
      </c>
      <c r="N22" s="1">
        <v>3</v>
      </c>
      <c r="O22" s="1">
        <v>3</v>
      </c>
      <c r="P22" s="1">
        <v>3</v>
      </c>
      <c r="Q22" s="1">
        <v>3</v>
      </c>
      <c r="R22" s="1">
        <v>3</v>
      </c>
      <c r="S22" s="4">
        <f t="shared" si="2"/>
        <v>18</v>
      </c>
      <c r="T22" s="5">
        <f t="shared" si="3"/>
        <v>3</v>
      </c>
      <c r="U22" s="11" t="s">
        <v>96</v>
      </c>
      <c r="V22" s="1">
        <v>3</v>
      </c>
      <c r="W22" s="1">
        <v>3</v>
      </c>
      <c r="X22" s="1">
        <v>3</v>
      </c>
      <c r="Y22" s="1">
        <v>3</v>
      </c>
      <c r="Z22" s="1">
        <v>3</v>
      </c>
      <c r="AA22" s="1">
        <v>3</v>
      </c>
      <c r="AB22" s="4">
        <f t="shared" si="4"/>
        <v>18</v>
      </c>
      <c r="AC22" s="5">
        <f t="shared" si="5"/>
        <v>3</v>
      </c>
      <c r="AD22" s="11" t="s">
        <v>96</v>
      </c>
      <c r="AE22" s="7">
        <f t="shared" si="6"/>
        <v>54</v>
      </c>
      <c r="AF22" s="6">
        <v>3</v>
      </c>
      <c r="AG22" s="11" t="s">
        <v>96</v>
      </c>
    </row>
    <row r="23" spans="2:33" x14ac:dyDescent="0.25">
      <c r="B23" s="1">
        <v>1.5</v>
      </c>
      <c r="C23" s="18" t="s">
        <v>76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4">
        <f t="shared" si="0"/>
        <v>6</v>
      </c>
      <c r="K23" s="5">
        <f t="shared" si="1"/>
        <v>1</v>
      </c>
      <c r="L23" s="11" t="s">
        <v>97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4">
        <f t="shared" si="2"/>
        <v>6</v>
      </c>
      <c r="T23" s="5">
        <f t="shared" si="3"/>
        <v>1</v>
      </c>
      <c r="U23" s="11" t="s">
        <v>97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  <c r="AA23" s="1">
        <v>1</v>
      </c>
      <c r="AB23" s="4">
        <f t="shared" si="4"/>
        <v>6</v>
      </c>
      <c r="AC23" s="5">
        <f t="shared" si="5"/>
        <v>1</v>
      </c>
      <c r="AD23" s="11" t="s">
        <v>97</v>
      </c>
      <c r="AE23" s="7">
        <f t="shared" si="6"/>
        <v>18</v>
      </c>
      <c r="AF23" s="6">
        <v>1</v>
      </c>
      <c r="AG23" s="11" t="s">
        <v>97</v>
      </c>
    </row>
    <row r="24" spans="2:33" x14ac:dyDescent="0.25">
      <c r="B24" s="1">
        <v>17</v>
      </c>
      <c r="C24" s="18" t="s">
        <v>99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4">
        <f t="shared" si="0"/>
        <v>6</v>
      </c>
      <c r="K24" s="5">
        <f t="shared" si="1"/>
        <v>1</v>
      </c>
      <c r="L24" s="11" t="s">
        <v>97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4">
        <f t="shared" si="2"/>
        <v>6</v>
      </c>
      <c r="T24" s="5">
        <f t="shared" si="3"/>
        <v>1</v>
      </c>
      <c r="U24" s="11" t="s">
        <v>97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  <c r="AA24" s="1">
        <v>1</v>
      </c>
      <c r="AB24" s="4">
        <f t="shared" si="4"/>
        <v>6</v>
      </c>
      <c r="AC24" s="5">
        <f t="shared" si="5"/>
        <v>1</v>
      </c>
      <c r="AD24" s="11" t="s">
        <v>97</v>
      </c>
      <c r="AE24" s="7">
        <f t="shared" si="6"/>
        <v>18</v>
      </c>
      <c r="AF24" s="6">
        <v>1</v>
      </c>
      <c r="AG24" s="11" t="s">
        <v>97</v>
      </c>
    </row>
    <row r="25" spans="2:33" x14ac:dyDescent="0.25">
      <c r="B25" s="36"/>
      <c r="C25" s="36"/>
      <c r="D25" s="30"/>
      <c r="E25" s="31"/>
      <c r="F25" s="31"/>
      <c r="G25" s="31"/>
      <c r="H25" s="31"/>
      <c r="I25" s="31"/>
      <c r="J25" s="32"/>
      <c r="K25" s="1" t="s">
        <v>14</v>
      </c>
      <c r="L25" s="15" t="s">
        <v>10</v>
      </c>
      <c r="M25" s="30"/>
      <c r="N25" s="31"/>
      <c r="O25" s="31"/>
      <c r="P25" s="31"/>
      <c r="Q25" s="31"/>
      <c r="R25" s="31"/>
      <c r="S25" s="32"/>
      <c r="T25" s="1" t="s">
        <v>14</v>
      </c>
      <c r="U25" s="15" t="s">
        <v>10</v>
      </c>
      <c r="V25" s="30"/>
      <c r="W25" s="31"/>
      <c r="X25" s="31"/>
      <c r="Y25" s="31"/>
      <c r="Z25" s="31"/>
      <c r="AA25" s="31"/>
      <c r="AB25" s="32"/>
      <c r="AC25" s="1" t="s">
        <v>14</v>
      </c>
      <c r="AD25" s="15" t="s">
        <v>10</v>
      </c>
      <c r="AE25" s="2"/>
      <c r="AF25" s="2"/>
      <c r="AG25" s="2"/>
    </row>
    <row r="26" spans="2:33" x14ac:dyDescent="0.25">
      <c r="B26" s="37"/>
      <c r="C26" s="37"/>
      <c r="D26" s="30" t="s">
        <v>19</v>
      </c>
      <c r="E26" s="31"/>
      <c r="F26" s="31"/>
      <c r="G26" s="31"/>
      <c r="H26" s="31"/>
      <c r="I26" s="31"/>
      <c r="J26" s="32"/>
      <c r="K26" s="14">
        <f>COUNTA(C8:C24)</f>
        <v>17</v>
      </c>
      <c r="L26" s="14">
        <v>100</v>
      </c>
      <c r="M26" s="30" t="s">
        <v>19</v>
      </c>
      <c r="N26" s="31"/>
      <c r="O26" s="31"/>
      <c r="P26" s="31"/>
      <c r="Q26" s="31"/>
      <c r="R26" s="31"/>
      <c r="S26" s="32"/>
      <c r="T26" s="14">
        <f>COUNTA(C8:C24)</f>
        <v>17</v>
      </c>
      <c r="U26" s="14">
        <v>100</v>
      </c>
      <c r="V26" s="30" t="s">
        <v>19</v>
      </c>
      <c r="W26" s="31"/>
      <c r="X26" s="31"/>
      <c r="Y26" s="31"/>
      <c r="Z26" s="31"/>
      <c r="AA26" s="31"/>
      <c r="AB26" s="32"/>
      <c r="AC26" s="14">
        <v>17</v>
      </c>
      <c r="AD26" s="14">
        <v>100</v>
      </c>
      <c r="AE26" s="2"/>
      <c r="AF26" s="2"/>
      <c r="AG26" s="2"/>
    </row>
    <row r="27" spans="2:33" x14ac:dyDescent="0.25">
      <c r="B27" s="37"/>
      <c r="C27" s="37"/>
      <c r="D27" s="30" t="s">
        <v>23</v>
      </c>
      <c r="E27" s="31"/>
      <c r="F27" s="31"/>
      <c r="G27" s="31"/>
      <c r="H27" s="31"/>
      <c r="I27" s="31"/>
      <c r="J27" s="32"/>
      <c r="K27" s="12">
        <v>3</v>
      </c>
      <c r="L27" s="3">
        <f>(K27/K26)*100</f>
        <v>17.647058823529413</v>
      </c>
      <c r="M27" s="30" t="s">
        <v>23</v>
      </c>
      <c r="N27" s="31"/>
      <c r="O27" s="31"/>
      <c r="P27" s="31"/>
      <c r="Q27" s="31"/>
      <c r="R27" s="31"/>
      <c r="S27" s="32"/>
      <c r="T27" s="12">
        <v>3</v>
      </c>
      <c r="U27" s="3">
        <f>(T27/T26)*100</f>
        <v>17.647058823529413</v>
      </c>
      <c r="V27" s="30" t="s">
        <v>23</v>
      </c>
      <c r="W27" s="31"/>
      <c r="X27" s="31"/>
      <c r="Y27" s="31"/>
      <c r="Z27" s="31"/>
      <c r="AA27" s="31"/>
      <c r="AB27" s="32"/>
      <c r="AC27" s="12">
        <v>3</v>
      </c>
      <c r="AD27" s="3">
        <f>(AC27/AC26)*100</f>
        <v>17.647058823529413</v>
      </c>
      <c r="AE27" s="2"/>
      <c r="AF27" s="2"/>
      <c r="AG27" s="2"/>
    </row>
    <row r="28" spans="2:33" x14ac:dyDescent="0.25">
      <c r="B28" s="37"/>
      <c r="C28" s="37"/>
      <c r="D28" s="30" t="s">
        <v>24</v>
      </c>
      <c r="E28" s="31"/>
      <c r="F28" s="31"/>
      <c r="G28" s="31"/>
      <c r="H28" s="31"/>
      <c r="I28" s="31"/>
      <c r="J28" s="32"/>
      <c r="K28" s="12">
        <v>2</v>
      </c>
      <c r="L28" s="3">
        <f>(K28/K26)*100</f>
        <v>11.76470588235294</v>
      </c>
      <c r="M28" s="30" t="s">
        <v>24</v>
      </c>
      <c r="N28" s="31"/>
      <c r="O28" s="31"/>
      <c r="P28" s="31"/>
      <c r="Q28" s="31"/>
      <c r="R28" s="31"/>
      <c r="S28" s="32"/>
      <c r="T28" s="12">
        <v>2</v>
      </c>
      <c r="U28" s="3">
        <f>(T28/T26)*100</f>
        <v>11.76470588235294</v>
      </c>
      <c r="V28" s="30" t="s">
        <v>24</v>
      </c>
      <c r="W28" s="31"/>
      <c r="X28" s="31"/>
      <c r="Y28" s="31"/>
      <c r="Z28" s="31"/>
      <c r="AA28" s="31"/>
      <c r="AB28" s="32"/>
      <c r="AC28" s="12">
        <v>3</v>
      </c>
      <c r="AD28" s="3">
        <f>(AC28/AC26)*100</f>
        <v>17.647058823529413</v>
      </c>
      <c r="AE28" s="2"/>
      <c r="AF28" s="2"/>
      <c r="AG28" s="2"/>
    </row>
    <row r="29" spans="2:33" x14ac:dyDescent="0.25">
      <c r="B29" s="37"/>
      <c r="C29" s="37"/>
      <c r="D29" s="30" t="s">
        <v>25</v>
      </c>
      <c r="E29" s="31"/>
      <c r="F29" s="31"/>
      <c r="G29" s="31"/>
      <c r="H29" s="31"/>
      <c r="I29" s="31"/>
      <c r="J29" s="32"/>
      <c r="K29" s="12">
        <v>12</v>
      </c>
      <c r="L29" s="3">
        <f>(K29/K26)*100</f>
        <v>70.588235294117652</v>
      </c>
      <c r="M29" s="30" t="s">
        <v>25</v>
      </c>
      <c r="N29" s="31"/>
      <c r="O29" s="31"/>
      <c r="P29" s="31"/>
      <c r="Q29" s="31"/>
      <c r="R29" s="31"/>
      <c r="S29" s="32"/>
      <c r="T29" s="12">
        <v>12</v>
      </c>
      <c r="U29" s="3">
        <f>(T29/T26)*100</f>
        <v>70.588235294117652</v>
      </c>
      <c r="V29" s="30" t="s">
        <v>25</v>
      </c>
      <c r="W29" s="31"/>
      <c r="X29" s="31"/>
      <c r="Y29" s="31"/>
      <c r="Z29" s="31"/>
      <c r="AA29" s="31"/>
      <c r="AB29" s="32"/>
      <c r="AC29" s="12">
        <v>11</v>
      </c>
      <c r="AD29" s="3">
        <f>(AC29/AC26)*100</f>
        <v>64.705882352941174</v>
      </c>
      <c r="AE29" s="2"/>
      <c r="AF29" s="2"/>
      <c r="AG29" s="2"/>
    </row>
    <row r="30" spans="2:33" x14ac:dyDescent="0.25">
      <c r="B30" s="37"/>
      <c r="C30" s="37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1" t="s">
        <v>14</v>
      </c>
      <c r="AG30" s="15" t="s">
        <v>10</v>
      </c>
    </row>
    <row r="31" spans="2:33" x14ac:dyDescent="0.25">
      <c r="B31" s="37"/>
      <c r="C31" s="37"/>
      <c r="D31" s="86" t="s">
        <v>20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87"/>
      <c r="AF31" s="14">
        <f>COUNTA(C8:C24)</f>
        <v>17</v>
      </c>
      <c r="AG31" s="14">
        <v>100</v>
      </c>
    </row>
    <row r="32" spans="2:33" x14ac:dyDescent="0.25">
      <c r="B32" s="37"/>
      <c r="C32" s="37"/>
      <c r="D32" s="42" t="s">
        <v>26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12">
        <v>3</v>
      </c>
      <c r="AG32" s="3">
        <f>(AF32/AF31)*100</f>
        <v>17.647058823529413</v>
      </c>
    </row>
    <row r="33" spans="2:33" x14ac:dyDescent="0.25">
      <c r="B33" s="37"/>
      <c r="C33" s="37"/>
      <c r="D33" s="42" t="s">
        <v>21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12">
        <v>2</v>
      </c>
      <c r="AG33" s="3">
        <f>(AF33/AF31)*100</f>
        <v>11.76470588235294</v>
      </c>
    </row>
    <row r="34" spans="2:33" x14ac:dyDescent="0.25">
      <c r="B34" s="38"/>
      <c r="C34" s="38"/>
      <c r="D34" s="42" t="s">
        <v>22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12">
        <v>12</v>
      </c>
      <c r="AG34" s="3">
        <f>(AF34/AF31)*100</f>
        <v>70.588235294117652</v>
      </c>
    </row>
  </sheetData>
  <mergeCells count="43">
    <mergeCell ref="D34:AE34"/>
    <mergeCell ref="V29:AB29"/>
    <mergeCell ref="D30:AE30"/>
    <mergeCell ref="D31:AE31"/>
    <mergeCell ref="D32:AE32"/>
    <mergeCell ref="D33:AE33"/>
    <mergeCell ref="AC6:AC7"/>
    <mergeCell ref="AD6:AD7"/>
    <mergeCell ref="AE6:AE7"/>
    <mergeCell ref="AF6:AF7"/>
    <mergeCell ref="AG6:AG7"/>
    <mergeCell ref="B25:B34"/>
    <mergeCell ref="C25:C34"/>
    <mergeCell ref="D25:J25"/>
    <mergeCell ref="M25:S25"/>
    <mergeCell ref="V25:AB25"/>
    <mergeCell ref="D26:J26"/>
    <mergeCell ref="M26:S26"/>
    <mergeCell ref="V26:AB26"/>
    <mergeCell ref="D27:J27"/>
    <mergeCell ref="M27:S27"/>
    <mergeCell ref="V27:AB27"/>
    <mergeCell ref="D28:J28"/>
    <mergeCell ref="M28:S28"/>
    <mergeCell ref="V28:AB28"/>
    <mergeCell ref="D29:J29"/>
    <mergeCell ref="M29:S29"/>
    <mergeCell ref="AB6:AB7"/>
    <mergeCell ref="A1:AH1"/>
    <mergeCell ref="A2:AH2"/>
    <mergeCell ref="A3:AH3"/>
    <mergeCell ref="B5:AG5"/>
    <mergeCell ref="B6:B7"/>
    <mergeCell ref="C6:C7"/>
    <mergeCell ref="D6:I6"/>
    <mergeCell ref="J6:J7"/>
    <mergeCell ref="K6:K7"/>
    <mergeCell ref="L6:L7"/>
    <mergeCell ref="M6:R6"/>
    <mergeCell ref="S6:S7"/>
    <mergeCell ref="T6:T7"/>
    <mergeCell ref="U6:U7"/>
    <mergeCell ref="V6:AA6"/>
  </mergeCells>
  <pageMargins left="0.19685039370078741" right="0.19685039370078741" top="0.19685039370078741" bottom="0.19685039370078741" header="0.19685039370078741" footer="0.19685039370078741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2стар</vt:lpstr>
      <vt:lpstr>2промеж</vt:lpstr>
      <vt:lpstr>2итог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2023-02-05T18:20:34Z</dcterms:modified>
</cp:coreProperties>
</file>