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 activeTab="2"/>
  </bookViews>
  <sheets>
    <sheet name="2 стар" sheetId="9" r:id="rId1"/>
    <sheet name="2 промеж" sheetId="8" r:id="rId2"/>
    <sheet name="2 итог" sheetId="2" r:id="rId3"/>
  </sheets>
  <definedNames>
    <definedName name="_xlnm._FilterDatabase" localSheetId="2" hidden="1">'2 итог'!$K$1:$K$33</definedName>
    <definedName name="_xlnm._FilterDatabase" localSheetId="1" hidden="1">'2 промеж'!$K$1:$K$29</definedName>
    <definedName name="_xlnm._FilterDatabase" localSheetId="0" hidden="1">'2 стар'!$L$1:$L$46</definedName>
  </definedNames>
  <calcPr calcId="144525"/>
</workbook>
</file>

<file path=xl/calcChain.xml><?xml version="1.0" encoding="utf-8"?>
<calcChain xmlns="http://schemas.openxmlformats.org/spreadsheetml/2006/main">
  <c r="I25" i="2"/>
  <c r="I24"/>
  <c r="J28"/>
  <c r="J25" i="8"/>
  <c r="K40" i="9"/>
  <c r="J37" l="1"/>
  <c r="K37"/>
  <c r="L37" s="1"/>
  <c r="J36"/>
  <c r="K36"/>
  <c r="L36" s="1"/>
  <c r="J35"/>
  <c r="K35"/>
  <c r="L35" s="1"/>
  <c r="K9" i="8" l="1"/>
  <c r="K9" i="9"/>
  <c r="L9" s="1"/>
  <c r="K41" l="1"/>
  <c r="L41" s="1"/>
  <c r="K38"/>
  <c r="L38" s="1"/>
  <c r="J38"/>
  <c r="K34"/>
  <c r="L34" s="1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K26"/>
  <c r="L26" s="1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K42" s="1"/>
  <c r="L42" s="1"/>
  <c r="J12"/>
  <c r="K11"/>
  <c r="L11" s="1"/>
  <c r="J11"/>
  <c r="K10"/>
  <c r="L10" s="1"/>
  <c r="J10"/>
  <c r="J9"/>
  <c r="K23" i="8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J26" s="1"/>
  <c r="K26" s="1"/>
  <c r="I10"/>
  <c r="I9"/>
  <c r="K43" i="9" l="1"/>
  <c r="L43" s="1"/>
  <c r="J27" i="8"/>
  <c r="K27" s="1"/>
  <c r="J28"/>
  <c r="K28" s="1"/>
  <c r="I26" i="2"/>
  <c r="I23"/>
  <c r="I22"/>
  <c r="I21"/>
  <c r="I20"/>
  <c r="I19"/>
  <c r="I18"/>
  <c r="I17"/>
  <c r="I16"/>
  <c r="I15"/>
  <c r="I14"/>
  <c r="I13"/>
  <c r="I12"/>
  <c r="I10"/>
</calcChain>
</file>

<file path=xl/sharedStrings.xml><?xml version="1.0" encoding="utf-8"?>
<sst xmlns="http://schemas.openxmlformats.org/spreadsheetml/2006/main" count="116" uniqueCount="58">
  <si>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</si>
  <si>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</si>
  <si>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</si>
  <si>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</si>
  <si>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</si>
  <si>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</si>
  <si>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</si>
  <si>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</si>
  <si>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</si>
  <si>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</si>
  <si>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</si>
  <si>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Б (І уровень)</t>
  </si>
  <si>
    <t>В (ІІ уровень)</t>
  </si>
  <si>
    <t>Г (ІІІ уровень)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</si>
  <si>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</si>
  <si>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</si>
  <si>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</si>
  <si>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</si>
  <si>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</si>
  <si>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</si>
  <si>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</si>
  <si>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 xml:space="preserve">результатов диагностики стартового контроля в старшей группе (от 4 лет) </t>
  </si>
  <si>
    <t>Ф.И.ребенка А</t>
  </si>
  <si>
    <t>Амангельди Алихан</t>
  </si>
  <si>
    <t>Асаубай Тимур</t>
  </si>
  <si>
    <t>Әльмухан Амиржан</t>
  </si>
  <si>
    <t>Бериков Рамазан</t>
  </si>
  <si>
    <t>Грищук Аделина</t>
  </si>
  <si>
    <t>Ергазиева Айару</t>
  </si>
  <si>
    <t>Каримов Таир</t>
  </si>
  <si>
    <t>Канатова Айша</t>
  </si>
  <si>
    <t>Қанат ұлы Шәкәрім</t>
  </si>
  <si>
    <t>Қайыпназарова Мариям</t>
  </si>
  <si>
    <t>Марат Алылжан</t>
  </si>
  <si>
    <t>Майсутов Қайсар</t>
  </si>
  <si>
    <t>Мажитов Азат</t>
  </si>
  <si>
    <t>Сейтжапарова Ақбөпе</t>
  </si>
  <si>
    <t>Саламатова Нұрдана</t>
  </si>
  <si>
    <t xml:space="preserve">Учебный год:2020-2021 _ Группа:Растишка_ Дата проведения:январь___________ </t>
  </si>
  <si>
    <t>2-Зд.1</t>
  </si>
  <si>
    <t>2-Зд.2</t>
  </si>
  <si>
    <t>2-Зд.3</t>
  </si>
  <si>
    <t>2-Зд.4</t>
  </si>
  <si>
    <t>2-Зд.5</t>
  </si>
  <si>
    <t xml:space="preserve">результатов диагностики промежудочного контроля в младшей группе (от 2 лет) </t>
  </si>
  <si>
    <t>Маликов Бағдәлет</t>
  </si>
  <si>
    <t>2-Зд.1умеет выполнять физические упражнения одновременно со взрослым;</t>
  </si>
  <si>
    <t>2-Зд.2 владеет различными видами основных движений;</t>
  </si>
  <si>
    <t>2-Зд.3имеет представление о первоначальной технике выполнения спортивных упражнений;</t>
  </si>
  <si>
    <t>2-Зд.4 владеет первоначальными навыками личной гигиены;</t>
  </si>
  <si>
    <t>2-Зд.5проявляет положительные эмоции при проведении закаливающих процедур</t>
  </si>
  <si>
    <t>II</t>
  </si>
  <si>
    <t>III</t>
  </si>
  <si>
    <t xml:space="preserve">результатов диагностики итогоаого контроля в младшей группе (2-3лет) </t>
  </si>
  <si>
    <t>Алмас Азис</t>
  </si>
  <si>
    <t>I</t>
  </si>
  <si>
    <t xml:space="preserve">Учебный год:  2020-2021       Группа:Растишка       Дата проведения:25.05.21г___________ </t>
  </si>
  <si>
    <t>Нурмагамбетова Раяна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</si>
</sst>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2"/>
  <sheetViews>
    <sheetView zoomScale="55" zoomScaleNormal="55" workbookViewId="0">
      <selection activeCell="D8" sqref="D8:I8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>
      <c r="B7" s="26" t="s">
        <v>3</v>
      </c>
      <c r="C7" s="26" t="s">
        <v>4</v>
      </c>
      <c r="D7" s="27" t="s">
        <v>5</v>
      </c>
      <c r="E7" s="28"/>
      <c r="F7" s="28"/>
      <c r="G7" s="28"/>
      <c r="H7" s="28"/>
      <c r="I7" s="29"/>
      <c r="J7" s="30" t="s">
        <v>6</v>
      </c>
      <c r="K7" s="32" t="s">
        <v>7</v>
      </c>
      <c r="L7" s="34" t="s">
        <v>8</v>
      </c>
    </row>
    <row r="8" spans="1:13" ht="225" customHeight="1">
      <c r="B8" s="26"/>
      <c r="C8" s="26"/>
      <c r="D8" s="10"/>
      <c r="E8" s="10"/>
      <c r="F8" s="10"/>
      <c r="G8" s="10"/>
      <c r="H8" s="10"/>
      <c r="I8" s="10"/>
      <c r="J8" s="31"/>
      <c r="K8" s="33"/>
      <c r="L8" s="34"/>
    </row>
    <row r="9" spans="1:13">
      <c r="B9" s="2">
        <v>1</v>
      </c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7">
        <f>SUM(D9:I9)</f>
        <v>6</v>
      </c>
      <c r="K9" s="8">
        <f>AVERAGE(D9:I9)</f>
        <v>1</v>
      </c>
      <c r="L9" s="11" t="str">
        <f t="shared" ref="L9:L38" si="0">IF(D9="","",VLOOKUP(K9,$J$100:$K$102,2,TRUE))</f>
        <v>І ур</v>
      </c>
    </row>
    <row r="10" spans="1:13">
      <c r="B10" s="2">
        <v>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7">
        <f t="shared" ref="J10:J38" si="1">SUM(D10:I10)</f>
        <v>0</v>
      </c>
      <c r="K10" s="8">
        <f t="shared" ref="K10:K38" si="2">AVERAGE(D10,E10,F10,G10,H10,I10)</f>
        <v>0</v>
      </c>
      <c r="L10" s="11" t="e">
        <f t="shared" si="0"/>
        <v>#N/A</v>
      </c>
    </row>
    <row r="11" spans="1:13">
      <c r="B11" s="2">
        <v>3</v>
      </c>
      <c r="C11" s="2"/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7">
        <f t="shared" si="1"/>
        <v>12</v>
      </c>
      <c r="K11" s="8">
        <f t="shared" si="2"/>
        <v>2</v>
      </c>
      <c r="L11" s="11" t="str">
        <f t="shared" si="0"/>
        <v>ІІ ур</v>
      </c>
    </row>
    <row r="12" spans="1:13">
      <c r="B12" s="2">
        <v>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7">
        <f t="shared" si="1"/>
        <v>0</v>
      </c>
      <c r="K12" s="8">
        <f t="shared" si="2"/>
        <v>0</v>
      </c>
      <c r="L12" s="11" t="e">
        <f t="shared" si="0"/>
        <v>#N/A</v>
      </c>
    </row>
    <row r="13" spans="1:13">
      <c r="B13" s="2">
        <v>5</v>
      </c>
      <c r="C13" s="2"/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7">
        <f t="shared" si="1"/>
        <v>18</v>
      </c>
      <c r="K13" s="8">
        <f t="shared" si="2"/>
        <v>3</v>
      </c>
      <c r="L13" s="11" t="str">
        <f t="shared" si="0"/>
        <v>ІІІ ур</v>
      </c>
    </row>
    <row r="14" spans="1:13">
      <c r="B14" s="2">
        <v>6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7">
        <f t="shared" si="1"/>
        <v>0</v>
      </c>
      <c r="K14" s="8">
        <f t="shared" si="2"/>
        <v>0</v>
      </c>
      <c r="L14" s="11" t="e">
        <f t="shared" si="0"/>
        <v>#N/A</v>
      </c>
    </row>
    <row r="15" spans="1:13">
      <c r="B15" s="2">
        <v>7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7">
        <f t="shared" si="1"/>
        <v>0</v>
      </c>
      <c r="K15" s="8">
        <f t="shared" si="2"/>
        <v>0</v>
      </c>
      <c r="L15" s="11" t="e">
        <f t="shared" si="0"/>
        <v>#N/A</v>
      </c>
    </row>
    <row r="16" spans="1:13">
      <c r="B16" s="2">
        <v>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7">
        <f t="shared" si="1"/>
        <v>0</v>
      </c>
      <c r="K16" s="8">
        <f t="shared" si="2"/>
        <v>0</v>
      </c>
      <c r="L16" s="11" t="e">
        <f t="shared" si="0"/>
        <v>#N/A</v>
      </c>
    </row>
    <row r="17" spans="2:12">
      <c r="B17" s="2">
        <v>9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7">
        <f t="shared" si="1"/>
        <v>0</v>
      </c>
      <c r="K17" s="8">
        <f t="shared" si="2"/>
        <v>0</v>
      </c>
      <c r="L17" s="11" t="e">
        <f t="shared" si="0"/>
        <v>#N/A</v>
      </c>
    </row>
    <row r="18" spans="2:12">
      <c r="B18" s="2">
        <v>10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7">
        <f t="shared" si="1"/>
        <v>0</v>
      </c>
      <c r="K18" s="8">
        <f t="shared" si="2"/>
        <v>0</v>
      </c>
      <c r="L18" s="11" t="e">
        <f t="shared" si="0"/>
        <v>#N/A</v>
      </c>
    </row>
    <row r="19" spans="2:12">
      <c r="B19" s="2">
        <v>11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7">
        <f t="shared" si="1"/>
        <v>0</v>
      </c>
      <c r="K19" s="8">
        <f t="shared" si="2"/>
        <v>0</v>
      </c>
      <c r="L19" s="11" t="e">
        <f t="shared" si="0"/>
        <v>#N/A</v>
      </c>
    </row>
    <row r="20" spans="2:12">
      <c r="B20" s="2">
        <v>12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7">
        <f t="shared" si="1"/>
        <v>0</v>
      </c>
      <c r="K20" s="8">
        <f t="shared" si="2"/>
        <v>0</v>
      </c>
      <c r="L20" s="11" t="e">
        <f t="shared" si="0"/>
        <v>#N/A</v>
      </c>
    </row>
    <row r="21" spans="2:12">
      <c r="B21" s="2">
        <v>13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7">
        <f t="shared" si="1"/>
        <v>0</v>
      </c>
      <c r="K21" s="8">
        <f t="shared" si="2"/>
        <v>0</v>
      </c>
      <c r="L21" s="11" t="e">
        <f t="shared" si="0"/>
        <v>#N/A</v>
      </c>
    </row>
    <row r="22" spans="2:12">
      <c r="B22" s="2">
        <v>14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7">
        <f t="shared" si="1"/>
        <v>0</v>
      </c>
      <c r="K22" s="8">
        <f t="shared" si="2"/>
        <v>0</v>
      </c>
      <c r="L22" s="11" t="e">
        <f t="shared" si="0"/>
        <v>#N/A</v>
      </c>
    </row>
    <row r="23" spans="2:12">
      <c r="B23" s="2">
        <v>15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7">
        <f t="shared" si="1"/>
        <v>0</v>
      </c>
      <c r="K23" s="8">
        <f t="shared" si="2"/>
        <v>0</v>
      </c>
      <c r="L23" s="11" t="e">
        <f t="shared" si="0"/>
        <v>#N/A</v>
      </c>
    </row>
    <row r="24" spans="2:12">
      <c r="B24" s="2">
        <v>16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7">
        <f t="shared" si="1"/>
        <v>0</v>
      </c>
      <c r="K24" s="8">
        <f t="shared" si="2"/>
        <v>0</v>
      </c>
      <c r="L24" s="11" t="e">
        <f t="shared" si="0"/>
        <v>#N/A</v>
      </c>
    </row>
    <row r="25" spans="2:12">
      <c r="B25" s="2">
        <v>17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7">
        <f t="shared" si="1"/>
        <v>0</v>
      </c>
      <c r="K25" s="8">
        <f t="shared" si="2"/>
        <v>0</v>
      </c>
      <c r="L25" s="11" t="e">
        <f t="shared" si="0"/>
        <v>#N/A</v>
      </c>
    </row>
    <row r="26" spans="2:12">
      <c r="B26" s="2">
        <v>18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7">
        <f t="shared" si="1"/>
        <v>0</v>
      </c>
      <c r="K26" s="8">
        <f t="shared" si="2"/>
        <v>0</v>
      </c>
      <c r="L26" s="11" t="e">
        <f t="shared" si="0"/>
        <v>#N/A</v>
      </c>
    </row>
    <row r="27" spans="2:12">
      <c r="B27" s="2">
        <v>19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7">
        <f t="shared" si="1"/>
        <v>0</v>
      </c>
      <c r="K27" s="8">
        <f t="shared" si="2"/>
        <v>0</v>
      </c>
      <c r="L27" s="11" t="e">
        <f t="shared" si="0"/>
        <v>#N/A</v>
      </c>
    </row>
    <row r="28" spans="2:12">
      <c r="B28" s="2">
        <v>20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7">
        <f t="shared" si="1"/>
        <v>0</v>
      </c>
      <c r="K28" s="8">
        <f t="shared" si="2"/>
        <v>0</v>
      </c>
      <c r="L28" s="11" t="e">
        <f t="shared" si="0"/>
        <v>#N/A</v>
      </c>
    </row>
    <row r="29" spans="2:12">
      <c r="B29" s="2">
        <v>21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7">
        <f t="shared" si="1"/>
        <v>0</v>
      </c>
      <c r="K29" s="8">
        <f t="shared" si="2"/>
        <v>0</v>
      </c>
      <c r="L29" s="11" t="e">
        <f t="shared" si="0"/>
        <v>#N/A</v>
      </c>
    </row>
    <row r="30" spans="2:12">
      <c r="B30" s="2">
        <v>22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">
        <f t="shared" si="1"/>
        <v>0</v>
      </c>
      <c r="K30" s="8">
        <f t="shared" si="2"/>
        <v>0</v>
      </c>
      <c r="L30" s="11" t="e">
        <f t="shared" si="0"/>
        <v>#N/A</v>
      </c>
    </row>
    <row r="31" spans="2:12">
      <c r="B31" s="2">
        <v>23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7">
        <f t="shared" si="1"/>
        <v>0</v>
      </c>
      <c r="K31" s="8">
        <f t="shared" si="2"/>
        <v>0</v>
      </c>
      <c r="L31" s="11" t="e">
        <f t="shared" si="0"/>
        <v>#N/A</v>
      </c>
    </row>
    <row r="32" spans="2:12">
      <c r="B32" s="2">
        <v>24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7">
        <f t="shared" si="1"/>
        <v>0</v>
      </c>
      <c r="K32" s="8">
        <f t="shared" si="2"/>
        <v>0</v>
      </c>
      <c r="L32" s="11" t="e">
        <f t="shared" si="0"/>
        <v>#N/A</v>
      </c>
    </row>
    <row r="33" spans="2:13">
      <c r="B33" s="2">
        <v>25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7">
        <f t="shared" si="1"/>
        <v>0</v>
      </c>
      <c r="K33" s="8">
        <f t="shared" si="2"/>
        <v>0</v>
      </c>
      <c r="L33" s="11" t="e">
        <f t="shared" si="0"/>
        <v>#N/A</v>
      </c>
    </row>
    <row r="34" spans="2:13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7">
        <f t="shared" si="1"/>
        <v>0</v>
      </c>
      <c r="K34" s="8">
        <f t="shared" si="2"/>
        <v>0</v>
      </c>
      <c r="L34" s="11" t="e">
        <f t="shared" si="0"/>
        <v>#N/A</v>
      </c>
    </row>
    <row r="35" spans="2:13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7">
        <f t="shared" si="1"/>
        <v>0</v>
      </c>
      <c r="K35" s="8">
        <f t="shared" si="2"/>
        <v>0</v>
      </c>
      <c r="L35" s="11" t="e">
        <f t="shared" si="0"/>
        <v>#N/A</v>
      </c>
    </row>
    <row r="36" spans="2:13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7">
        <f t="shared" si="1"/>
        <v>0</v>
      </c>
      <c r="K36" s="8">
        <f t="shared" si="2"/>
        <v>0</v>
      </c>
      <c r="L36" s="11" t="e">
        <f t="shared" si="0"/>
        <v>#N/A</v>
      </c>
    </row>
    <row r="37" spans="2:13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7">
        <f t="shared" si="1"/>
        <v>0</v>
      </c>
      <c r="K37" s="8">
        <f t="shared" si="2"/>
        <v>0</v>
      </c>
      <c r="L37" s="11" t="e">
        <f t="shared" si="0"/>
        <v>#N/A</v>
      </c>
    </row>
    <row r="38" spans="2:13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7">
        <f t="shared" si="1"/>
        <v>0</v>
      </c>
      <c r="K38" s="8">
        <f t="shared" si="2"/>
        <v>0</v>
      </c>
      <c r="L38" s="11" t="e">
        <f t="shared" si="0"/>
        <v>#N/A</v>
      </c>
    </row>
    <row r="39" spans="2:13">
      <c r="B39" s="14"/>
      <c r="C39" s="14"/>
      <c r="D39" s="17"/>
      <c r="E39" s="17"/>
      <c r="F39" s="17"/>
      <c r="G39" s="17"/>
      <c r="H39" s="17"/>
      <c r="I39" s="17"/>
      <c r="J39" s="17"/>
      <c r="K39" s="1" t="s">
        <v>9</v>
      </c>
      <c r="L39" s="1" t="s">
        <v>10</v>
      </c>
    </row>
    <row r="40" spans="2:13">
      <c r="B40" s="15"/>
      <c r="C40" s="15"/>
      <c r="D40" s="21" t="s">
        <v>14</v>
      </c>
      <c r="E40" s="22"/>
      <c r="F40" s="22"/>
      <c r="G40" s="22"/>
      <c r="H40" s="22"/>
      <c r="I40" s="22"/>
      <c r="J40" s="23"/>
      <c r="K40" s="9">
        <f>COUNTA(C9:C38)</f>
        <v>0</v>
      </c>
      <c r="L40" s="9">
        <v>100</v>
      </c>
    </row>
    <row r="41" spans="2:13">
      <c r="B41" s="15"/>
      <c r="C41" s="15"/>
      <c r="D41" s="18" t="s">
        <v>18</v>
      </c>
      <c r="E41" s="19"/>
      <c r="F41" s="19"/>
      <c r="G41" s="19"/>
      <c r="H41" s="19"/>
      <c r="I41" s="19"/>
      <c r="J41" s="20"/>
      <c r="K41" s="5">
        <f>COUNTIF(L9:L38,"І ур")</f>
        <v>1</v>
      </c>
      <c r="L41" s="3" t="e">
        <f>(K41/K40)*100</f>
        <v>#DIV/0!</v>
      </c>
    </row>
    <row r="42" spans="2:13">
      <c r="B42" s="15"/>
      <c r="C42" s="15"/>
      <c r="D42" s="18" t="s">
        <v>19</v>
      </c>
      <c r="E42" s="19"/>
      <c r="F42" s="19"/>
      <c r="G42" s="19"/>
      <c r="H42" s="19"/>
      <c r="I42" s="19"/>
      <c r="J42" s="20"/>
      <c r="K42" s="5">
        <f>COUNTIF(L9:L38,"ІІ ур")</f>
        <v>1</v>
      </c>
      <c r="L42" s="3" t="e">
        <f>(K42/K40)*100</f>
        <v>#DIV/0!</v>
      </c>
    </row>
    <row r="43" spans="2:13">
      <c r="B43" s="16"/>
      <c r="C43" s="16"/>
      <c r="D43" s="18" t="s">
        <v>20</v>
      </c>
      <c r="E43" s="19"/>
      <c r="F43" s="19"/>
      <c r="G43" s="19"/>
      <c r="H43" s="19"/>
      <c r="I43" s="19"/>
      <c r="J43" s="20"/>
      <c r="K43" s="5">
        <f>COUNTIF(L9:L38,"ІІІ ур")</f>
        <v>1</v>
      </c>
      <c r="L43" s="3" t="e">
        <f>(K43/K40)*100</f>
        <v>#DIV/0!</v>
      </c>
    </row>
    <row r="46" spans="2:13">
      <c r="E46" s="6"/>
      <c r="F46" s="6"/>
      <c r="G46" s="6"/>
      <c r="H46" s="6"/>
      <c r="I46" s="6"/>
      <c r="J46" s="6"/>
      <c r="K46" s="6"/>
      <c r="L46" s="6"/>
      <c r="M46" s="6"/>
    </row>
    <row r="100" spans="10:11">
      <c r="J100" s="6">
        <v>1</v>
      </c>
      <c r="K100" s="6" t="s">
        <v>15</v>
      </c>
    </row>
    <row r="101" spans="10:11">
      <c r="J101" s="6">
        <v>1.6</v>
      </c>
      <c r="K101" s="6" t="s">
        <v>16</v>
      </c>
    </row>
    <row r="102" spans="10:11">
      <c r="J102" s="6">
        <v>2.6</v>
      </c>
      <c r="K102" s="6" t="s">
        <v>17</v>
      </c>
    </row>
  </sheetData>
  <autoFilter ref="L1:L46"/>
  <mergeCells count="17"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  <mergeCell ref="B39:B43"/>
    <mergeCell ref="C39:C43"/>
    <mergeCell ref="D39:J39"/>
    <mergeCell ref="D41:J41"/>
    <mergeCell ref="D42:J42"/>
    <mergeCell ref="D43:J43"/>
    <mergeCell ref="D40:J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7"/>
  <sheetViews>
    <sheetView topLeftCell="A10" zoomScale="95" zoomScaleNormal="95" workbookViewId="0">
      <selection activeCell="T6" sqref="T6"/>
    </sheetView>
  </sheetViews>
  <sheetFormatPr defaultRowHeight="15"/>
  <cols>
    <col min="1" max="1" width="0.85546875" customWidth="1"/>
    <col min="2" max="2" width="4.42578125" customWidth="1"/>
    <col min="3" max="3" width="20.140625" customWidth="1"/>
    <col min="4" max="4" width="6.7109375" customWidth="1"/>
    <col min="5" max="5" width="6.85546875" customWidth="1"/>
    <col min="6" max="6" width="8.28515625" customWidth="1"/>
    <col min="7" max="7" width="6.28515625" customWidth="1"/>
    <col min="8" max="8" width="5.85546875" customWidth="1"/>
    <col min="9" max="10" width="8.42578125" customWidth="1"/>
    <col min="11" max="11" width="6.85546875" customWidth="1"/>
    <col min="12" max="12" width="9.140625" hidden="1" customWidth="1"/>
  </cols>
  <sheetData>
    <row r="2" spans="1:1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" customHeight="1"/>
    <row r="6" spans="1:12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</row>
    <row r="7" spans="1:12">
      <c r="B7" s="26" t="s">
        <v>3</v>
      </c>
      <c r="C7" s="26" t="s">
        <v>4</v>
      </c>
      <c r="D7" s="27" t="s">
        <v>5</v>
      </c>
      <c r="E7" s="28"/>
      <c r="F7" s="28"/>
      <c r="G7" s="28"/>
      <c r="H7" s="28"/>
      <c r="I7" s="30" t="s">
        <v>6</v>
      </c>
      <c r="J7" s="32" t="s">
        <v>7</v>
      </c>
      <c r="K7" s="34" t="s">
        <v>8</v>
      </c>
    </row>
    <row r="8" spans="1:12" ht="50.25" customHeight="1">
      <c r="B8" s="26"/>
      <c r="C8" s="26"/>
      <c r="D8" s="10" t="s">
        <v>39</v>
      </c>
      <c r="E8" s="10" t="s">
        <v>40</v>
      </c>
      <c r="F8" s="10" t="s">
        <v>41</v>
      </c>
      <c r="G8" s="10" t="s">
        <v>42</v>
      </c>
      <c r="H8" s="10" t="s">
        <v>43</v>
      </c>
      <c r="I8" s="31"/>
      <c r="J8" s="33"/>
      <c r="K8" s="34"/>
    </row>
    <row r="9" spans="1:12">
      <c r="B9" s="2">
        <v>1</v>
      </c>
      <c r="C9" s="2" t="s">
        <v>23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7">
        <f t="shared" ref="I9:I23" si="0">SUM(D9:H9)</f>
        <v>10</v>
      </c>
      <c r="J9" s="8">
        <v>2</v>
      </c>
      <c r="K9" s="11" t="str">
        <f t="shared" ref="K9:K23" si="1">IF(D9="","",VLOOKUP(J9,$I$85:$J$87,2,TRUE))</f>
        <v>ІІ ур</v>
      </c>
    </row>
    <row r="10" spans="1:12">
      <c r="B10" s="2">
        <v>2</v>
      </c>
      <c r="C10" s="2" t="s">
        <v>24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7">
        <f t="shared" si="0"/>
        <v>5</v>
      </c>
      <c r="J10" s="8">
        <v>1</v>
      </c>
      <c r="K10" s="11" t="str">
        <f t="shared" si="1"/>
        <v>І ур</v>
      </c>
    </row>
    <row r="11" spans="1:12">
      <c r="B11" s="2">
        <v>3</v>
      </c>
      <c r="C11" s="2" t="s">
        <v>25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7">
        <f t="shared" si="0"/>
        <v>10</v>
      </c>
      <c r="J11" s="8">
        <v>2</v>
      </c>
      <c r="K11" s="11" t="str">
        <f t="shared" si="1"/>
        <v>ІІ ур</v>
      </c>
    </row>
    <row r="12" spans="1:12">
      <c r="B12" s="2">
        <v>4</v>
      </c>
      <c r="C12" s="2" t="s">
        <v>26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7">
        <f t="shared" si="0"/>
        <v>10</v>
      </c>
      <c r="J12" s="8">
        <v>2</v>
      </c>
      <c r="K12" s="11" t="str">
        <f t="shared" si="1"/>
        <v>ІІ ур</v>
      </c>
    </row>
    <row r="13" spans="1:12">
      <c r="B13" s="2">
        <v>5</v>
      </c>
      <c r="C13" s="2" t="s">
        <v>27</v>
      </c>
      <c r="D13" s="2">
        <v>3</v>
      </c>
      <c r="E13" s="2">
        <v>2</v>
      </c>
      <c r="F13" s="2">
        <v>3</v>
      </c>
      <c r="G13" s="2">
        <v>3</v>
      </c>
      <c r="H13" s="2">
        <v>3</v>
      </c>
      <c r="I13" s="7">
        <f t="shared" si="0"/>
        <v>14</v>
      </c>
      <c r="J13" s="8">
        <v>2.2000000000000002</v>
      </c>
      <c r="K13" s="11" t="str">
        <f t="shared" si="1"/>
        <v>ІІ ур</v>
      </c>
    </row>
    <row r="14" spans="1:12">
      <c r="B14" s="2">
        <v>6</v>
      </c>
      <c r="C14" s="2" t="s">
        <v>28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7">
        <f t="shared" si="0"/>
        <v>10</v>
      </c>
      <c r="J14" s="8">
        <v>2</v>
      </c>
      <c r="K14" s="11" t="str">
        <f t="shared" si="1"/>
        <v>ІІ ур</v>
      </c>
    </row>
    <row r="15" spans="1:12">
      <c r="B15" s="2">
        <v>7</v>
      </c>
      <c r="C15" s="2" t="s">
        <v>29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7">
        <f t="shared" si="0"/>
        <v>10</v>
      </c>
      <c r="J15" s="8">
        <v>2</v>
      </c>
      <c r="K15" s="11" t="str">
        <f t="shared" si="1"/>
        <v>ІІ ур</v>
      </c>
    </row>
    <row r="16" spans="1:12">
      <c r="B16" s="2">
        <v>8</v>
      </c>
      <c r="C16" s="2" t="s">
        <v>30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7">
        <f t="shared" si="0"/>
        <v>10</v>
      </c>
      <c r="J16" s="8">
        <v>2</v>
      </c>
      <c r="K16" s="11" t="str">
        <f t="shared" si="1"/>
        <v>ІІ ур</v>
      </c>
    </row>
    <row r="17" spans="2:11">
      <c r="B17" s="2">
        <v>9</v>
      </c>
      <c r="C17" s="2" t="s">
        <v>31</v>
      </c>
      <c r="D17" s="2">
        <v>2</v>
      </c>
      <c r="E17" s="2">
        <v>3</v>
      </c>
      <c r="F17" s="2">
        <v>2</v>
      </c>
      <c r="G17" s="2">
        <v>2</v>
      </c>
      <c r="H17" s="2">
        <v>2</v>
      </c>
      <c r="I17" s="7">
        <f t="shared" si="0"/>
        <v>11</v>
      </c>
      <c r="J17" s="8">
        <v>2</v>
      </c>
      <c r="K17" s="11" t="str">
        <f t="shared" si="1"/>
        <v>ІІ ур</v>
      </c>
    </row>
    <row r="18" spans="2:11">
      <c r="B18" s="2">
        <v>10</v>
      </c>
      <c r="C18" s="2" t="s">
        <v>32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7">
        <f t="shared" si="0"/>
        <v>10</v>
      </c>
      <c r="J18" s="8">
        <v>2</v>
      </c>
      <c r="K18" s="11" t="str">
        <f t="shared" si="1"/>
        <v>ІІ ур</v>
      </c>
    </row>
    <row r="19" spans="2:11">
      <c r="B19" s="2">
        <v>11</v>
      </c>
      <c r="C19" s="2" t="s">
        <v>33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7">
        <f t="shared" si="0"/>
        <v>10</v>
      </c>
      <c r="J19" s="8">
        <v>2</v>
      </c>
      <c r="K19" s="11" t="str">
        <f t="shared" si="1"/>
        <v>ІІ ур</v>
      </c>
    </row>
    <row r="20" spans="2:11">
      <c r="B20" s="2">
        <v>12</v>
      </c>
      <c r="C20" s="2" t="s">
        <v>34</v>
      </c>
      <c r="D20" s="2">
        <v>2</v>
      </c>
      <c r="E20" s="2">
        <v>2</v>
      </c>
      <c r="F20" s="2">
        <v>2</v>
      </c>
      <c r="G20" s="2">
        <v>2</v>
      </c>
      <c r="H20" s="2">
        <v>3</v>
      </c>
      <c r="I20" s="7">
        <f t="shared" si="0"/>
        <v>11</v>
      </c>
      <c r="J20" s="8">
        <v>2</v>
      </c>
      <c r="K20" s="11" t="str">
        <f t="shared" si="1"/>
        <v>ІІ ур</v>
      </c>
    </row>
    <row r="21" spans="2:11">
      <c r="B21" s="2">
        <v>13</v>
      </c>
      <c r="C21" s="2" t="s">
        <v>35</v>
      </c>
      <c r="D21" s="2">
        <v>1</v>
      </c>
      <c r="E21" s="2">
        <v>2</v>
      </c>
      <c r="F21" s="2">
        <v>2</v>
      </c>
      <c r="G21" s="2">
        <v>2</v>
      </c>
      <c r="H21" s="2">
        <v>2</v>
      </c>
      <c r="I21" s="7">
        <f t="shared" si="0"/>
        <v>9</v>
      </c>
      <c r="J21" s="8">
        <v>1.9</v>
      </c>
      <c r="K21" s="11" t="str">
        <f t="shared" si="1"/>
        <v>ІІ ур</v>
      </c>
    </row>
    <row r="22" spans="2:11">
      <c r="B22" s="2">
        <v>14</v>
      </c>
      <c r="C22" s="2" t="s">
        <v>36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7">
        <f t="shared" si="0"/>
        <v>10</v>
      </c>
      <c r="J22" s="8">
        <v>2</v>
      </c>
      <c r="K22" s="11" t="str">
        <f t="shared" si="1"/>
        <v>ІІ ур</v>
      </c>
    </row>
    <row r="23" spans="2:11">
      <c r="B23" s="2">
        <v>15</v>
      </c>
      <c r="C23" s="2" t="s">
        <v>37</v>
      </c>
      <c r="D23" s="2">
        <v>2</v>
      </c>
      <c r="E23" s="2">
        <v>3</v>
      </c>
      <c r="F23" s="2">
        <v>2</v>
      </c>
      <c r="G23" s="2">
        <v>2</v>
      </c>
      <c r="H23" s="2">
        <v>2</v>
      </c>
      <c r="I23" s="7">
        <f t="shared" si="0"/>
        <v>11</v>
      </c>
      <c r="J23" s="8">
        <v>2</v>
      </c>
      <c r="K23" s="11" t="str">
        <f t="shared" si="1"/>
        <v>ІІ ур</v>
      </c>
    </row>
    <row r="24" spans="2:11">
      <c r="B24" s="14"/>
      <c r="C24" s="14"/>
      <c r="D24" s="35"/>
      <c r="E24" s="36"/>
      <c r="F24" s="36"/>
      <c r="G24" s="36"/>
      <c r="H24" s="36"/>
      <c r="I24" s="37"/>
      <c r="J24" s="1" t="s">
        <v>9</v>
      </c>
      <c r="K24" s="1" t="s">
        <v>10</v>
      </c>
    </row>
    <row r="25" spans="2:11">
      <c r="B25" s="15"/>
      <c r="C25" s="15"/>
      <c r="D25" s="21" t="s">
        <v>14</v>
      </c>
      <c r="E25" s="22"/>
      <c r="F25" s="22"/>
      <c r="G25" s="22"/>
      <c r="H25" s="22"/>
      <c r="I25" s="23"/>
      <c r="J25" s="9">
        <f>COUNTA(C9:C23)</f>
        <v>15</v>
      </c>
      <c r="K25" s="9">
        <v>100</v>
      </c>
    </row>
    <row r="26" spans="2:11">
      <c r="B26" s="15"/>
      <c r="C26" s="15"/>
      <c r="D26" s="18" t="s">
        <v>18</v>
      </c>
      <c r="E26" s="19"/>
      <c r="F26" s="19"/>
      <c r="G26" s="19"/>
      <c r="H26" s="19"/>
      <c r="I26" s="20"/>
      <c r="J26" s="5">
        <f>COUNTIF(K9:K23,"І ур")</f>
        <v>1</v>
      </c>
      <c r="K26" s="3">
        <f>(J26/J25)*100</f>
        <v>6.666666666666667</v>
      </c>
    </row>
    <row r="27" spans="2:11">
      <c r="B27" s="15"/>
      <c r="C27" s="15"/>
      <c r="D27" s="18" t="s">
        <v>19</v>
      </c>
      <c r="E27" s="19"/>
      <c r="F27" s="19"/>
      <c r="G27" s="19"/>
      <c r="H27" s="19"/>
      <c r="I27" s="20"/>
      <c r="J27" s="5">
        <f>COUNTIF(K9:K23,"ІІ ур")</f>
        <v>14</v>
      </c>
      <c r="K27" s="3">
        <f>(J27/J25)*100</f>
        <v>93.333333333333329</v>
      </c>
    </row>
    <row r="28" spans="2:11">
      <c r="B28" s="16"/>
      <c r="C28" s="16"/>
      <c r="D28" s="18" t="s">
        <v>20</v>
      </c>
      <c r="E28" s="19"/>
      <c r="F28" s="19"/>
      <c r="G28" s="19"/>
      <c r="H28" s="19"/>
      <c r="I28" s="20"/>
      <c r="J28" s="5">
        <f>COUNTIF(K9:K23,"ІІІ ур")</f>
        <v>0</v>
      </c>
      <c r="K28" s="3">
        <f>(J28/J25)*100</f>
        <v>0</v>
      </c>
    </row>
    <row r="85" spans="9:10">
      <c r="I85" s="6">
        <v>1</v>
      </c>
      <c r="J85" s="6" t="s">
        <v>15</v>
      </c>
    </row>
    <row r="86" spans="9:10">
      <c r="I86" s="6">
        <v>1.6</v>
      </c>
      <c r="J86" s="6" t="s">
        <v>16</v>
      </c>
    </row>
    <row r="87" spans="9:10">
      <c r="I87" s="6">
        <v>2.6</v>
      </c>
      <c r="J87" s="6" t="s">
        <v>17</v>
      </c>
    </row>
  </sheetData>
  <autoFilter ref="K1:K29"/>
  <mergeCells count="17">
    <mergeCell ref="A2:L2"/>
    <mergeCell ref="A3:L3"/>
    <mergeCell ref="A4:L4"/>
    <mergeCell ref="B6:K6"/>
    <mergeCell ref="B7:B8"/>
    <mergeCell ref="C7:C8"/>
    <mergeCell ref="D7:H7"/>
    <mergeCell ref="I7:I8"/>
    <mergeCell ref="J7:J8"/>
    <mergeCell ref="K7:K8"/>
    <mergeCell ref="B24:B28"/>
    <mergeCell ref="C24:C28"/>
    <mergeCell ref="D24:I24"/>
    <mergeCell ref="D26:I26"/>
    <mergeCell ref="D27:I27"/>
    <mergeCell ref="D28:I28"/>
    <mergeCell ref="D25:I2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0"/>
  <sheetViews>
    <sheetView tabSelected="1" topLeftCell="B4" zoomScale="70" zoomScaleNormal="70" workbookViewId="0">
      <selection activeCell="C33" sqref="C33"/>
    </sheetView>
  </sheetViews>
  <sheetFormatPr defaultRowHeight="15"/>
  <cols>
    <col min="1" max="1" width="8.85546875" hidden="1" customWidth="1"/>
    <col min="2" max="2" width="4.5703125" customWidth="1"/>
    <col min="3" max="3" width="21.85546875" customWidth="1"/>
    <col min="4" max="5" width="6.5703125" customWidth="1"/>
    <col min="6" max="6" width="9.42578125" customWidth="1"/>
    <col min="7" max="7" width="6.28515625" customWidth="1"/>
    <col min="8" max="8" width="7.7109375" customWidth="1"/>
    <col min="9" max="9" width="6.140625" customWidth="1"/>
    <col min="10" max="10" width="6.28515625" customWidth="1"/>
    <col min="11" max="11" width="8.85546875" customWidth="1"/>
  </cols>
  <sheetData>
    <row r="2" spans="1:1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6" spans="1:12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</row>
    <row r="7" spans="1:12">
      <c r="B7" s="26" t="s">
        <v>3</v>
      </c>
      <c r="C7" s="26" t="s">
        <v>22</v>
      </c>
      <c r="D7" s="27" t="s">
        <v>5</v>
      </c>
      <c r="E7" s="28"/>
      <c r="F7" s="28"/>
      <c r="G7" s="28"/>
      <c r="H7" s="28"/>
      <c r="I7" s="30" t="s">
        <v>6</v>
      </c>
      <c r="J7" s="39" t="s">
        <v>7</v>
      </c>
      <c r="K7" s="34" t="s">
        <v>8</v>
      </c>
    </row>
    <row r="8" spans="1:12">
      <c r="B8" s="26"/>
      <c r="C8" s="26"/>
      <c r="D8" s="12"/>
      <c r="E8" s="13"/>
      <c r="F8" s="13"/>
      <c r="G8" s="13"/>
      <c r="H8" s="13"/>
      <c r="I8" s="38"/>
      <c r="J8" s="39"/>
      <c r="K8" s="34"/>
    </row>
    <row r="9" spans="1:12" ht="175.15" customHeight="1">
      <c r="B9" s="26"/>
      <c r="C9" s="26"/>
      <c r="D9" s="10" t="s">
        <v>46</v>
      </c>
      <c r="E9" s="10" t="s">
        <v>47</v>
      </c>
      <c r="F9" s="10" t="s">
        <v>48</v>
      </c>
      <c r="G9" s="10" t="s">
        <v>49</v>
      </c>
      <c r="H9" s="10" t="s">
        <v>50</v>
      </c>
      <c r="I9" s="31"/>
      <c r="J9" s="39"/>
      <c r="K9" s="34"/>
    </row>
    <row r="10" spans="1:12">
      <c r="B10" s="2">
        <v>1</v>
      </c>
      <c r="C10" s="2" t="s">
        <v>23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7">
        <f t="shared" ref="I10:I26" si="0">SUM(D10:H10)</f>
        <v>15</v>
      </c>
      <c r="J10" s="8">
        <v>3</v>
      </c>
      <c r="K10" s="11" t="s">
        <v>52</v>
      </c>
    </row>
    <row r="11" spans="1:12">
      <c r="B11" s="2">
        <v>2</v>
      </c>
      <c r="C11" s="2" t="s">
        <v>54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7">
        <v>5</v>
      </c>
      <c r="J11" s="8">
        <v>1</v>
      </c>
      <c r="K11" s="11" t="s">
        <v>55</v>
      </c>
    </row>
    <row r="12" spans="1:12">
      <c r="B12" s="2">
        <v>3</v>
      </c>
      <c r="C12" s="2" t="s">
        <v>24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7">
        <f t="shared" si="0"/>
        <v>10</v>
      </c>
      <c r="J12" s="8">
        <v>2</v>
      </c>
      <c r="K12" s="11" t="s">
        <v>51</v>
      </c>
    </row>
    <row r="13" spans="1:12">
      <c r="B13" s="2">
        <v>4</v>
      </c>
      <c r="C13" s="2" t="s">
        <v>25</v>
      </c>
      <c r="D13" s="2">
        <v>2</v>
      </c>
      <c r="E13" s="2">
        <v>3</v>
      </c>
      <c r="F13" s="2">
        <v>2</v>
      </c>
      <c r="G13" s="2">
        <v>3</v>
      </c>
      <c r="H13" s="2">
        <v>3</v>
      </c>
      <c r="I13" s="7">
        <f t="shared" si="0"/>
        <v>13</v>
      </c>
      <c r="J13" s="8">
        <v>2.6</v>
      </c>
      <c r="K13" s="11" t="s">
        <v>52</v>
      </c>
    </row>
    <row r="14" spans="1:12">
      <c r="B14" s="2">
        <v>5</v>
      </c>
      <c r="C14" s="2" t="s">
        <v>26</v>
      </c>
      <c r="D14" s="2">
        <v>2</v>
      </c>
      <c r="E14" s="2">
        <v>3</v>
      </c>
      <c r="F14" s="2">
        <v>3</v>
      </c>
      <c r="G14" s="2">
        <v>3</v>
      </c>
      <c r="H14" s="2">
        <v>2</v>
      </c>
      <c r="I14" s="7">
        <f t="shared" si="0"/>
        <v>13</v>
      </c>
      <c r="J14" s="8">
        <v>2.6</v>
      </c>
      <c r="K14" s="11" t="s">
        <v>52</v>
      </c>
    </row>
    <row r="15" spans="1:12">
      <c r="B15" s="2">
        <v>6</v>
      </c>
      <c r="C15" s="2" t="s">
        <v>27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7">
        <f t="shared" si="0"/>
        <v>15</v>
      </c>
      <c r="J15" s="8">
        <v>3</v>
      </c>
      <c r="K15" s="11" t="s">
        <v>52</v>
      </c>
    </row>
    <row r="16" spans="1:12">
      <c r="B16" s="2">
        <v>7</v>
      </c>
      <c r="C16" s="2" t="s">
        <v>28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7">
        <f t="shared" si="0"/>
        <v>15</v>
      </c>
      <c r="J16" s="8">
        <v>3</v>
      </c>
      <c r="K16" s="11" t="s">
        <v>52</v>
      </c>
    </row>
    <row r="17" spans="2:11">
      <c r="B17" s="2">
        <v>8</v>
      </c>
      <c r="C17" s="2" t="s">
        <v>29</v>
      </c>
      <c r="D17" s="2">
        <v>2</v>
      </c>
      <c r="E17" s="2">
        <v>2</v>
      </c>
      <c r="F17" s="2">
        <v>3</v>
      </c>
      <c r="G17" s="2">
        <v>2</v>
      </c>
      <c r="H17" s="2">
        <v>3</v>
      </c>
      <c r="I17" s="7">
        <f t="shared" si="0"/>
        <v>12</v>
      </c>
      <c r="J17" s="8">
        <v>2.4</v>
      </c>
      <c r="K17" s="11" t="s">
        <v>51</v>
      </c>
    </row>
    <row r="18" spans="2:11">
      <c r="B18" s="2">
        <v>9</v>
      </c>
      <c r="C18" s="2" t="s">
        <v>30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7">
        <f t="shared" si="0"/>
        <v>15</v>
      </c>
      <c r="J18" s="8">
        <v>3</v>
      </c>
      <c r="K18" s="11" t="s">
        <v>52</v>
      </c>
    </row>
    <row r="19" spans="2:11">
      <c r="B19" s="2">
        <v>10</v>
      </c>
      <c r="C19" s="2" t="s">
        <v>32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7">
        <f t="shared" si="0"/>
        <v>15</v>
      </c>
      <c r="J19" s="8">
        <v>3</v>
      </c>
      <c r="K19" s="11" t="s">
        <v>52</v>
      </c>
    </row>
    <row r="20" spans="2:11">
      <c r="B20" s="2">
        <v>11</v>
      </c>
      <c r="C20" s="2" t="s">
        <v>33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7">
        <f t="shared" si="0"/>
        <v>15</v>
      </c>
      <c r="J20" s="8">
        <v>3</v>
      </c>
      <c r="K20" s="11" t="s">
        <v>52</v>
      </c>
    </row>
    <row r="21" spans="2:11">
      <c r="B21" s="2">
        <v>12</v>
      </c>
      <c r="C21" s="2" t="s">
        <v>34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7">
        <f t="shared" si="0"/>
        <v>15</v>
      </c>
      <c r="J21" s="8">
        <v>3</v>
      </c>
      <c r="K21" s="11" t="s">
        <v>52</v>
      </c>
    </row>
    <row r="22" spans="2:11">
      <c r="B22" s="2">
        <v>13</v>
      </c>
      <c r="C22" s="2" t="s">
        <v>35</v>
      </c>
      <c r="D22" s="2">
        <v>2</v>
      </c>
      <c r="E22" s="2">
        <v>2</v>
      </c>
      <c r="F22" s="2">
        <v>3</v>
      </c>
      <c r="G22" s="2">
        <v>3</v>
      </c>
      <c r="H22" s="2">
        <v>3</v>
      </c>
      <c r="I22" s="7">
        <f t="shared" si="0"/>
        <v>13</v>
      </c>
      <c r="J22" s="8">
        <v>2.6</v>
      </c>
      <c r="K22" s="11" t="s">
        <v>52</v>
      </c>
    </row>
    <row r="23" spans="2:11">
      <c r="B23" s="2">
        <v>14</v>
      </c>
      <c r="C23" s="2" t="s">
        <v>36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7">
        <f t="shared" si="0"/>
        <v>15</v>
      </c>
      <c r="J23" s="8">
        <v>3</v>
      </c>
      <c r="K23" s="11" t="s">
        <v>52</v>
      </c>
    </row>
    <row r="24" spans="2:11">
      <c r="B24" s="2">
        <v>15</v>
      </c>
      <c r="C24" s="2" t="s">
        <v>37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7">
        <f t="shared" si="0"/>
        <v>15</v>
      </c>
      <c r="J24" s="8">
        <v>3</v>
      </c>
      <c r="K24" s="11" t="s">
        <v>52</v>
      </c>
    </row>
    <row r="25" spans="2:11">
      <c r="B25" s="2">
        <v>16</v>
      </c>
      <c r="C25" s="2" t="s">
        <v>45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7">
        <f t="shared" si="0"/>
        <v>5</v>
      </c>
      <c r="J25" s="8">
        <v>1</v>
      </c>
      <c r="K25" s="11" t="s">
        <v>55</v>
      </c>
    </row>
    <row r="26" spans="2:11">
      <c r="B26" s="2">
        <v>17</v>
      </c>
      <c r="C26" s="2" t="s">
        <v>57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7">
        <f t="shared" si="0"/>
        <v>5</v>
      </c>
      <c r="J26" s="8">
        <v>1</v>
      </c>
      <c r="K26" s="11" t="s">
        <v>55</v>
      </c>
    </row>
    <row r="27" spans="2:11" ht="28.5">
      <c r="B27" s="14"/>
      <c r="C27" s="14"/>
      <c r="D27" s="35"/>
      <c r="E27" s="36"/>
      <c r="F27" s="36"/>
      <c r="G27" s="36"/>
      <c r="H27" s="36"/>
      <c r="I27" s="37"/>
      <c r="J27" s="4" t="s">
        <v>9</v>
      </c>
      <c r="K27" s="1" t="s">
        <v>10</v>
      </c>
    </row>
    <row r="28" spans="2:11">
      <c r="B28" s="15"/>
      <c r="C28" s="15"/>
      <c r="D28" s="21" t="s">
        <v>14</v>
      </c>
      <c r="E28" s="22"/>
      <c r="F28" s="22"/>
      <c r="G28" s="22"/>
      <c r="H28" s="22"/>
      <c r="I28" s="23"/>
      <c r="J28" s="9">
        <f>COUNTA(C10:C26)</f>
        <v>17</v>
      </c>
      <c r="K28" s="9">
        <v>100</v>
      </c>
    </row>
    <row r="29" spans="2:11">
      <c r="B29" s="15"/>
      <c r="C29" s="15"/>
      <c r="D29" s="18" t="s">
        <v>11</v>
      </c>
      <c r="E29" s="19"/>
      <c r="F29" s="19"/>
      <c r="G29" s="19"/>
      <c r="H29" s="19"/>
      <c r="I29" s="19"/>
      <c r="J29" s="5">
        <v>3</v>
      </c>
      <c r="K29" s="3">
        <v>7</v>
      </c>
    </row>
    <row r="30" spans="2:11">
      <c r="B30" s="15"/>
      <c r="C30" s="15"/>
      <c r="D30" s="18" t="s">
        <v>12</v>
      </c>
      <c r="E30" s="19"/>
      <c r="F30" s="19"/>
      <c r="G30" s="19"/>
      <c r="H30" s="19"/>
      <c r="I30" s="19"/>
      <c r="J30" s="5">
        <v>2</v>
      </c>
      <c r="K30" s="3">
        <v>47</v>
      </c>
    </row>
    <row r="31" spans="2:11">
      <c r="B31" s="16"/>
      <c r="C31" s="16"/>
      <c r="D31" s="18" t="s">
        <v>13</v>
      </c>
      <c r="E31" s="19"/>
      <c r="F31" s="19"/>
      <c r="G31" s="19"/>
      <c r="H31" s="19"/>
      <c r="I31" s="19"/>
      <c r="J31" s="5">
        <v>12</v>
      </c>
      <c r="K31" s="3">
        <v>46</v>
      </c>
    </row>
    <row r="88" spans="10:11">
      <c r="J88" s="6">
        <v>1</v>
      </c>
      <c r="K88" s="6" t="s">
        <v>15</v>
      </c>
    </row>
    <row r="89" spans="10:11">
      <c r="J89" s="6">
        <v>1.6</v>
      </c>
      <c r="K89" s="6" t="s">
        <v>16</v>
      </c>
    </row>
    <row r="90" spans="10:11">
      <c r="J90" s="6">
        <v>2.6</v>
      </c>
      <c r="K90" s="6" t="s">
        <v>17</v>
      </c>
    </row>
  </sheetData>
  <autoFilter ref="K1:K33"/>
  <mergeCells count="17">
    <mergeCell ref="B27:B31"/>
    <mergeCell ref="C27:C31"/>
    <mergeCell ref="D27:I27"/>
    <mergeCell ref="D29:I29"/>
    <mergeCell ref="D30:I30"/>
    <mergeCell ref="D31:I31"/>
    <mergeCell ref="D28:I28"/>
    <mergeCell ref="A2:L2"/>
    <mergeCell ref="A3:L3"/>
    <mergeCell ref="A4:L4"/>
    <mergeCell ref="B6:K6"/>
    <mergeCell ref="B7:B9"/>
    <mergeCell ref="C7:C9"/>
    <mergeCell ref="D7:H7"/>
    <mergeCell ref="I7:I9"/>
    <mergeCell ref="J7:J9"/>
    <mergeCell ref="K7:K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стар</vt:lpstr>
      <vt:lpstr>2 промеж</vt:lpstr>
      <vt:lpstr>2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2009-01-01T07:59:28Z</dcterms:modified>
</cp:coreProperties>
</file>