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3CA2374-419F-4638-8E8B-B0FD0BF9EF2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5-6 старт" sheetId="7" r:id="rId1"/>
    <sheet name="5-6 промежуток" sheetId="8" r:id="rId2"/>
    <sheet name="5-6 итог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9" l="1"/>
  <c r="M28" i="9" l="1"/>
  <c r="AC27" i="9" l="1"/>
  <c r="AC28" i="9"/>
  <c r="M23" i="9"/>
  <c r="AB24" i="9"/>
  <c r="AC24" i="9" s="1"/>
  <c r="AA24" i="9"/>
  <c r="T24" i="9"/>
  <c r="U24" i="9" s="1"/>
  <c r="S24" i="9"/>
  <c r="L24" i="9"/>
  <c r="M24" i="9" s="1"/>
  <c r="K24" i="9"/>
  <c r="AB23" i="9"/>
  <c r="AC23" i="9" s="1"/>
  <c r="AA23" i="9"/>
  <c r="T23" i="9"/>
  <c r="U23" i="9" s="1"/>
  <c r="S23" i="9"/>
  <c r="K23" i="9"/>
  <c r="AB22" i="9"/>
  <c r="AC22" i="9" s="1"/>
  <c r="AA22" i="9"/>
  <c r="T22" i="9"/>
  <c r="U22" i="9" s="1"/>
  <c r="S22" i="9"/>
  <c r="L22" i="9"/>
  <c r="M22" i="9" s="1"/>
  <c r="K22" i="9"/>
  <c r="AD22" i="9" s="1"/>
  <c r="AE22" i="9" s="1"/>
  <c r="AF22" i="9" s="1"/>
  <c r="AB21" i="9"/>
  <c r="AC21" i="9" s="1"/>
  <c r="AA21" i="9"/>
  <c r="T21" i="9"/>
  <c r="U21" i="9" s="1"/>
  <c r="S21" i="9"/>
  <c r="L21" i="9"/>
  <c r="M21" i="9" s="1"/>
  <c r="K21" i="9"/>
  <c r="AB20" i="9"/>
  <c r="AC20" i="9" s="1"/>
  <c r="AA20" i="9"/>
  <c r="T20" i="9"/>
  <c r="U20" i="9" s="1"/>
  <c r="S20" i="9"/>
  <c r="L20" i="9"/>
  <c r="M20" i="9" s="1"/>
  <c r="K20" i="9"/>
  <c r="AD20" i="9" s="1"/>
  <c r="AE20" i="9" s="1"/>
  <c r="AF20" i="9" s="1"/>
  <c r="AB19" i="9"/>
  <c r="AC19" i="9" s="1"/>
  <c r="AA19" i="9"/>
  <c r="T19" i="9"/>
  <c r="U19" i="9" s="1"/>
  <c r="S19" i="9"/>
  <c r="L19" i="9"/>
  <c r="M19" i="9" s="1"/>
  <c r="K19" i="9"/>
  <c r="AB18" i="9"/>
  <c r="AC18" i="9" s="1"/>
  <c r="AA18" i="9"/>
  <c r="T18" i="9"/>
  <c r="U18" i="9" s="1"/>
  <c r="S18" i="9"/>
  <c r="L18" i="9"/>
  <c r="M18" i="9" s="1"/>
  <c r="K18" i="9"/>
  <c r="AD18" i="9" s="1"/>
  <c r="AE18" i="9" s="1"/>
  <c r="AF18" i="9" s="1"/>
  <c r="AB17" i="9"/>
  <c r="AC17" i="9" s="1"/>
  <c r="AA17" i="9"/>
  <c r="T17" i="9"/>
  <c r="U17" i="9" s="1"/>
  <c r="S17" i="9"/>
  <c r="L17" i="9"/>
  <c r="M17" i="9" s="1"/>
  <c r="K17" i="9"/>
  <c r="AB16" i="9"/>
  <c r="AC16" i="9" s="1"/>
  <c r="AA16" i="9"/>
  <c r="T16" i="9"/>
  <c r="U16" i="9" s="1"/>
  <c r="S16" i="9"/>
  <c r="L16" i="9"/>
  <c r="M16" i="9" s="1"/>
  <c r="K16" i="9"/>
  <c r="AD16" i="9" s="1"/>
  <c r="AE16" i="9" s="1"/>
  <c r="AF16" i="9" s="1"/>
  <c r="AB15" i="9"/>
  <c r="AC15" i="9" s="1"/>
  <c r="AA15" i="9"/>
  <c r="T15" i="9"/>
  <c r="U15" i="9" s="1"/>
  <c r="S15" i="9"/>
  <c r="L15" i="9"/>
  <c r="M15" i="9" s="1"/>
  <c r="K15" i="9"/>
  <c r="AB14" i="9"/>
  <c r="AC14" i="9" s="1"/>
  <c r="AA14" i="9"/>
  <c r="T14" i="9"/>
  <c r="U14" i="9" s="1"/>
  <c r="S14" i="9"/>
  <c r="L14" i="9"/>
  <c r="M14" i="9" s="1"/>
  <c r="K14" i="9"/>
  <c r="AD14" i="9" s="1"/>
  <c r="AE14" i="9" s="1"/>
  <c r="AF14" i="9" s="1"/>
  <c r="AB13" i="9"/>
  <c r="AC13" i="9" s="1"/>
  <c r="AA13" i="9"/>
  <c r="T13" i="9"/>
  <c r="U13" i="9" s="1"/>
  <c r="S13" i="9"/>
  <c r="L13" i="9"/>
  <c r="M13" i="9" s="1"/>
  <c r="K13" i="9"/>
  <c r="AB12" i="9"/>
  <c r="AC12" i="9" s="1"/>
  <c r="AA12" i="9"/>
  <c r="T12" i="9"/>
  <c r="U12" i="9" s="1"/>
  <c r="S12" i="9"/>
  <c r="L12" i="9"/>
  <c r="M12" i="9" s="1"/>
  <c r="K12" i="9"/>
  <c r="AD12" i="9" s="1"/>
  <c r="AE12" i="9" s="1"/>
  <c r="AF12" i="9" s="1"/>
  <c r="AB11" i="9"/>
  <c r="AC11" i="9" s="1"/>
  <c r="AA11" i="9"/>
  <c r="T11" i="9"/>
  <c r="U11" i="9" s="1"/>
  <c r="S11" i="9"/>
  <c r="L11" i="9"/>
  <c r="M11" i="9" s="1"/>
  <c r="K11" i="9"/>
  <c r="AB10" i="9"/>
  <c r="AC10" i="9" s="1"/>
  <c r="AA10" i="9"/>
  <c r="T10" i="9"/>
  <c r="U10" i="9" s="1"/>
  <c r="S10" i="9"/>
  <c r="L10" i="9"/>
  <c r="M10" i="9" s="1"/>
  <c r="K10" i="9"/>
  <c r="AD10" i="9" s="1"/>
  <c r="AE10" i="9" s="1"/>
  <c r="AF10" i="9" s="1"/>
  <c r="AB9" i="9"/>
  <c r="AC9" i="9" s="1"/>
  <c r="AA9" i="9"/>
  <c r="T9" i="9"/>
  <c r="U9" i="9" s="1"/>
  <c r="S9" i="9"/>
  <c r="L9" i="9"/>
  <c r="M9" i="9" s="1"/>
  <c r="K9" i="9"/>
  <c r="AF33" i="9"/>
  <c r="AF32" i="9"/>
  <c r="U29" i="9"/>
  <c r="M29" i="9"/>
  <c r="U28" i="9"/>
  <c r="U27" i="9"/>
  <c r="M27" i="9"/>
  <c r="AD9" i="9" l="1"/>
  <c r="AE9" i="9" s="1"/>
  <c r="AF9" i="9" s="1"/>
  <c r="AD13" i="9"/>
  <c r="AE13" i="9" s="1"/>
  <c r="AF13" i="9" s="1"/>
  <c r="AD17" i="9"/>
  <c r="AE17" i="9" s="1"/>
  <c r="AF17" i="9" s="1"/>
  <c r="AD19" i="9"/>
  <c r="AE19" i="9" s="1"/>
  <c r="AF19" i="9" s="1"/>
  <c r="AD21" i="9"/>
  <c r="AE21" i="9" s="1"/>
  <c r="AF21" i="9" s="1"/>
  <c r="AD15" i="9"/>
  <c r="AE15" i="9" s="1"/>
  <c r="AF15" i="9" s="1"/>
  <c r="AD11" i="9"/>
  <c r="AE11" i="9" s="1"/>
  <c r="AF11" i="9" s="1"/>
  <c r="AD23" i="9"/>
  <c r="AE23" i="9" s="1"/>
  <c r="AF23" i="9" s="1"/>
  <c r="AD24" i="9"/>
  <c r="AE24" i="9" s="1"/>
  <c r="AF24" i="9" s="1"/>
</calcChain>
</file>

<file path=xl/sharedStrings.xml><?xml version="1.0" encoding="utf-8"?>
<sst xmlns="http://schemas.openxmlformats.org/spreadsheetml/2006/main" count="87" uniqueCount="61">
  <si>
    <t xml:space="preserve">Лист наблюдения  </t>
  </si>
  <si>
    <t>Образовательная область "Познание"</t>
  </si>
  <si>
    <t>№</t>
  </si>
  <si>
    <t>Ф.И.ребенка</t>
  </si>
  <si>
    <t>Конструирование</t>
  </si>
  <si>
    <t>Естествознание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</si>
  <si>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</si>
  <si>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</si>
  <si>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</si>
  <si>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</si>
  <si>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Формирование элементарных математических представлений</t>
  </si>
  <si>
    <t>общее</t>
  </si>
  <si>
    <t>средний</t>
  </si>
  <si>
    <t>к-во</t>
  </si>
  <si>
    <t>уровень</t>
  </si>
  <si>
    <t>І ур</t>
  </si>
  <si>
    <t>ІІ ур</t>
  </si>
  <si>
    <t>ІІІ ур</t>
  </si>
  <si>
    <t>Всего детей</t>
  </si>
  <si>
    <t>А (всего детей)</t>
  </si>
  <si>
    <t xml:space="preserve">Б (I уровень) 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</si>
  <si>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</si>
  <si>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</si>
  <si>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</si>
  <si>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</si>
  <si>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</si>
  <si>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>5-6-П.1 умеет выделять составные части множества;</t>
  </si>
  <si>
    <t>5-6-П.2 знает числа и цифры в пределах 10 и считает в прямом и обратном порядке;</t>
  </si>
  <si>
    <t>5-6-П.3 решает простейшие примеры и задачи; использует в речи математические термины, отражающие отношения между предметами по количеству и величине;</t>
  </si>
  <si>
    <t>5-6-П.4 знает и различает геометрические фигуры и тела;</t>
  </si>
  <si>
    <t>5-6-П.5 ориентируется в пространстве и на листе бумаги;</t>
  </si>
  <si>
    <t>5-6-П.6 называет дни недели, месяцы года;</t>
  </si>
  <si>
    <t>5-6-П.7 определяет по весу предметы, знает, что вес предметы не зависят от его размера.</t>
  </si>
  <si>
    <t>5-6-П.8 конструирует из бросового и природного материала;</t>
  </si>
  <si>
    <t>5-6-П.9 конструирует по условию, замыслу;</t>
  </si>
  <si>
    <t>5-6-П.10 работает коллективно;</t>
  </si>
  <si>
    <t>5-6-П.11 преобразовывает плоскостные бумажные формы в объемные;</t>
  </si>
  <si>
    <t>5-6-П.12 соблюдает порядок на рабочем месте.</t>
  </si>
  <si>
    <t>5-6-П.13 умеет экспериментировать со знакомыми материалами, устанавливать причинно-следственные связи;</t>
  </si>
  <si>
    <t>5-6-П.14 умеет различать и называть перелетных и зимующих птиц, знает о пользе птиц;</t>
  </si>
  <si>
    <t>5-6-П.15 называет и различает по характерным признакам животных и их детенышей, обитающих на территории Казахстана;</t>
  </si>
  <si>
    <t>5-6-П.16 называет животных, находящихся под угрозой исчезновения и занесенных в "Красную книгу";</t>
  </si>
  <si>
    <t>5-6-П.17 умеет устанавливать причинно-следственные зависимости взаимодействия человека с природой.</t>
  </si>
  <si>
    <t xml:space="preserve">результатов диагностики стартового контроля в группе предшкольной подготовки (от 5 лет) </t>
  </si>
  <si>
    <t xml:space="preserve">Учебный год: 2022-2023___________       Группа: 7 Солнышко_____________________     Дата проведения: 10.09.22г__________ </t>
  </si>
  <si>
    <t>Амирхан Айдай</t>
  </si>
  <si>
    <t>Саитов Турсун</t>
  </si>
  <si>
    <t>Нурболат Досан</t>
  </si>
  <si>
    <t>Артыгалиева  Дарья</t>
  </si>
  <si>
    <t>Арыстанбек Еркеназ</t>
  </si>
  <si>
    <t>Якубов  Эмир</t>
  </si>
  <si>
    <t>Усенбаева Амина</t>
  </si>
  <si>
    <t>Кенесжан  Нурсыйла</t>
  </si>
  <si>
    <t>Кадралин Алихан</t>
  </si>
  <si>
    <t>Монашев Данияр</t>
  </si>
  <si>
    <t>Карабек Сабина</t>
  </si>
  <si>
    <t>Тормантай Адема</t>
  </si>
  <si>
    <t>Кеншилик Айнамкоз</t>
  </si>
  <si>
    <t>Балиева Азмина</t>
  </si>
  <si>
    <t>Гоголь Полина</t>
  </si>
  <si>
    <t>Толеген Нурсезим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</si>
</sst>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1:AD107"/>
  <sheetViews>
    <sheetView zoomScale="84" zoomScaleNormal="84" workbookViewId="0">
      <selection activeCell="N1" sqref="A1:AF101"/>
    </sheetView>
  </sheetViews>
  <sheetFormatPr defaultRowHeight="15" x14ac:dyDescent="0.25"/>
  <cols>
    <col min="2" max="2" width="4.85546875" customWidth="1"/>
    <col min="3" max="3" width="33.85546875" customWidth="1"/>
    <col min="4" max="4" width="5.42578125" customWidth="1"/>
    <col min="5" max="5" width="5.28515625" customWidth="1"/>
    <col min="6" max="6" width="7.140625" customWidth="1"/>
    <col min="7" max="8" width="4.7109375" customWidth="1"/>
    <col min="9" max="9" width="8.28515625" customWidth="1"/>
    <col min="10" max="10" width="4.85546875" customWidth="1"/>
    <col min="11" max="11" width="4.28515625" customWidth="1"/>
    <col min="12" max="12" width="4.85546875" customWidth="1"/>
    <col min="13" max="14" width="4.5703125" customWidth="1"/>
    <col min="15" max="15" width="5.7109375" customWidth="1"/>
    <col min="16" max="16" width="9.28515625" customWidth="1"/>
    <col min="17" max="17" width="6.42578125" customWidth="1"/>
    <col min="18" max="18" width="5.7109375" customWidth="1"/>
    <col min="19" max="19" width="6.42578125" customWidth="1"/>
    <col min="20" max="20" width="8.85546875" customWidth="1"/>
    <col min="21" max="21" width="7.5703125" customWidth="1"/>
    <col min="22" max="22" width="8.42578125" customWidth="1"/>
    <col min="23" max="23" width="6.28515625" customWidth="1"/>
    <col min="24" max="24" width="9.7109375" customWidth="1"/>
    <col min="25" max="25" width="7.28515625" customWidth="1"/>
    <col min="26" max="26" width="4.42578125" customWidth="1"/>
    <col min="27" max="27" width="6.140625" customWidth="1"/>
    <col min="28" max="28" width="10.140625" customWidth="1"/>
    <col min="30" max="30" width="9.140625" style="8"/>
  </cols>
  <sheetData>
    <row r="1" spans="30:30" x14ac:dyDescent="0.25">
      <c r="AD1"/>
    </row>
    <row r="2" spans="30:30" x14ac:dyDescent="0.25">
      <c r="AD2"/>
    </row>
    <row r="3" spans="30:30" x14ac:dyDescent="0.25">
      <c r="AD3"/>
    </row>
    <row r="4" spans="30:30" x14ac:dyDescent="0.25">
      <c r="AD4"/>
    </row>
    <row r="5" spans="30:30" x14ac:dyDescent="0.25">
      <c r="AD5"/>
    </row>
    <row r="6" spans="30:30" x14ac:dyDescent="0.25">
      <c r="AD6"/>
    </row>
    <row r="7" spans="30:30" ht="81" customHeight="1" x14ac:dyDescent="0.25">
      <c r="AD7"/>
    </row>
    <row r="8" spans="30:30" ht="225" customHeight="1" x14ac:dyDescent="0.25">
      <c r="AD8"/>
    </row>
    <row r="9" spans="30:30" x14ac:dyDescent="0.25">
      <c r="AD9"/>
    </row>
    <row r="10" spans="30:30" x14ac:dyDescent="0.25">
      <c r="AD10"/>
    </row>
    <row r="11" spans="30:30" x14ac:dyDescent="0.25">
      <c r="AD11"/>
    </row>
    <row r="12" spans="30:30" x14ac:dyDescent="0.25">
      <c r="AD12"/>
    </row>
    <row r="13" spans="30:30" x14ac:dyDescent="0.25">
      <c r="AD13"/>
    </row>
    <row r="14" spans="30:30" x14ac:dyDescent="0.25">
      <c r="AD14"/>
    </row>
    <row r="15" spans="30:30" x14ac:dyDescent="0.25">
      <c r="AD15"/>
    </row>
    <row r="16" spans="30:30" x14ac:dyDescent="0.25">
      <c r="AD16"/>
    </row>
    <row r="17" spans="30:30" x14ac:dyDescent="0.25">
      <c r="AD17"/>
    </row>
    <row r="18" spans="30:30" x14ac:dyDescent="0.25">
      <c r="AD18"/>
    </row>
    <row r="19" spans="30:30" x14ac:dyDescent="0.25">
      <c r="AD19"/>
    </row>
    <row r="20" spans="30:30" x14ac:dyDescent="0.25">
      <c r="AD20"/>
    </row>
    <row r="21" spans="30:30" x14ac:dyDescent="0.25">
      <c r="AD21"/>
    </row>
    <row r="22" spans="30:30" x14ac:dyDescent="0.25">
      <c r="AD22"/>
    </row>
    <row r="23" spans="30:30" x14ac:dyDescent="0.25">
      <c r="AD23"/>
    </row>
    <row r="24" spans="30:30" x14ac:dyDescent="0.25">
      <c r="AD24"/>
    </row>
    <row r="25" spans="30:30" x14ac:dyDescent="0.25">
      <c r="AD25"/>
    </row>
    <row r="26" spans="30:30" x14ac:dyDescent="0.25">
      <c r="AD26"/>
    </row>
    <row r="27" spans="30:30" x14ac:dyDescent="0.25">
      <c r="AD27"/>
    </row>
    <row r="28" spans="30:30" x14ac:dyDescent="0.25">
      <c r="AD28"/>
    </row>
    <row r="29" spans="30:30" x14ac:dyDescent="0.25">
      <c r="AD29"/>
    </row>
    <row r="30" spans="30:30" x14ac:dyDescent="0.25">
      <c r="AD30"/>
    </row>
    <row r="31" spans="30:30" x14ac:dyDescent="0.25">
      <c r="AD31"/>
    </row>
    <row r="32" spans="30:30" x14ac:dyDescent="0.25">
      <c r="AD32"/>
    </row>
    <row r="33" spans="30:30" x14ac:dyDescent="0.25">
      <c r="AD33"/>
    </row>
    <row r="34" spans="30:30" x14ac:dyDescent="0.25">
      <c r="AD34"/>
    </row>
    <row r="35" spans="30:30" x14ac:dyDescent="0.25">
      <c r="AD35"/>
    </row>
    <row r="36" spans="30:30" x14ac:dyDescent="0.25">
      <c r="AD36"/>
    </row>
    <row r="37" spans="30:30" x14ac:dyDescent="0.25">
      <c r="AD37"/>
    </row>
    <row r="38" spans="30:30" x14ac:dyDescent="0.25">
      <c r="AD38"/>
    </row>
    <row r="39" spans="30:30" x14ac:dyDescent="0.25">
      <c r="AD39"/>
    </row>
    <row r="40" spans="30:30" x14ac:dyDescent="0.25">
      <c r="AD40"/>
    </row>
    <row r="41" spans="30:30" x14ac:dyDescent="0.25">
      <c r="AD41"/>
    </row>
    <row r="42" spans="30:30" x14ac:dyDescent="0.25">
      <c r="AD42"/>
    </row>
    <row r="43" spans="30:30" x14ac:dyDescent="0.25">
      <c r="AD43"/>
    </row>
    <row r="44" spans="30:30" x14ac:dyDescent="0.25">
      <c r="AD44"/>
    </row>
    <row r="45" spans="30:30" x14ac:dyDescent="0.25">
      <c r="AD45"/>
    </row>
    <row r="46" spans="30:30" x14ac:dyDescent="0.25">
      <c r="AD46"/>
    </row>
    <row r="47" spans="30:30" x14ac:dyDescent="0.25">
      <c r="AD47"/>
    </row>
    <row r="48" spans="30:30" x14ac:dyDescent="0.25">
      <c r="AD48"/>
    </row>
    <row r="49" spans="30:30" x14ac:dyDescent="0.25">
      <c r="AD49"/>
    </row>
    <row r="50" spans="30:30" x14ac:dyDescent="0.25">
      <c r="AD50"/>
    </row>
    <row r="51" spans="30:30" x14ac:dyDescent="0.25">
      <c r="AD51"/>
    </row>
    <row r="52" spans="30:30" x14ac:dyDescent="0.25">
      <c r="AD52"/>
    </row>
    <row r="53" spans="30:30" x14ac:dyDescent="0.25">
      <c r="AD53"/>
    </row>
    <row r="54" spans="30:30" x14ac:dyDescent="0.25">
      <c r="AD54"/>
    </row>
    <row r="55" spans="30:30" x14ac:dyDescent="0.25">
      <c r="AD55"/>
    </row>
    <row r="56" spans="30:30" x14ac:dyDescent="0.25">
      <c r="AD56"/>
    </row>
    <row r="57" spans="30:30" x14ac:dyDescent="0.25">
      <c r="AD57"/>
    </row>
    <row r="58" spans="30:30" x14ac:dyDescent="0.25">
      <c r="AD58"/>
    </row>
    <row r="59" spans="30:30" x14ac:dyDescent="0.25">
      <c r="AD59"/>
    </row>
    <row r="60" spans="30:30" x14ac:dyDescent="0.25">
      <c r="AD60"/>
    </row>
    <row r="61" spans="30:30" x14ac:dyDescent="0.25">
      <c r="AD61"/>
    </row>
    <row r="62" spans="30:30" x14ac:dyDescent="0.25">
      <c r="AD62"/>
    </row>
    <row r="63" spans="30:30" x14ac:dyDescent="0.25">
      <c r="AD63"/>
    </row>
    <row r="64" spans="30:30" x14ac:dyDescent="0.25">
      <c r="AD64"/>
    </row>
    <row r="65" spans="30:30" x14ac:dyDescent="0.25">
      <c r="AD65"/>
    </row>
    <row r="66" spans="30:30" x14ac:dyDescent="0.25">
      <c r="AD66"/>
    </row>
    <row r="67" spans="30:30" x14ac:dyDescent="0.25">
      <c r="AD67"/>
    </row>
    <row r="68" spans="30:30" x14ac:dyDescent="0.25">
      <c r="AD68"/>
    </row>
    <row r="69" spans="30:30" x14ac:dyDescent="0.25">
      <c r="AD69"/>
    </row>
    <row r="70" spans="30:30" x14ac:dyDescent="0.25">
      <c r="AD70"/>
    </row>
    <row r="71" spans="30:30" x14ac:dyDescent="0.25">
      <c r="AD71"/>
    </row>
    <row r="72" spans="30:30" x14ac:dyDescent="0.25">
      <c r="AD72"/>
    </row>
    <row r="73" spans="30:30" x14ac:dyDescent="0.25">
      <c r="AD73"/>
    </row>
    <row r="74" spans="30:30" x14ac:dyDescent="0.25">
      <c r="AD74"/>
    </row>
    <row r="75" spans="30:30" x14ac:dyDescent="0.25">
      <c r="AD75"/>
    </row>
    <row r="76" spans="30:30" x14ac:dyDescent="0.25">
      <c r="AD76"/>
    </row>
    <row r="77" spans="30:30" x14ac:dyDescent="0.25">
      <c r="AD77"/>
    </row>
    <row r="78" spans="30:30" x14ac:dyDescent="0.25">
      <c r="AD78"/>
    </row>
    <row r="79" spans="30:30" x14ac:dyDescent="0.25">
      <c r="AD79"/>
    </row>
    <row r="80" spans="30:30" x14ac:dyDescent="0.25">
      <c r="AD80"/>
    </row>
    <row r="81" spans="30:30" x14ac:dyDescent="0.25">
      <c r="AD81"/>
    </row>
    <row r="82" spans="30:30" x14ac:dyDescent="0.25">
      <c r="AD82"/>
    </row>
    <row r="83" spans="30:30" x14ac:dyDescent="0.25">
      <c r="AD83"/>
    </row>
    <row r="84" spans="30:30" x14ac:dyDescent="0.25">
      <c r="AD84"/>
    </row>
    <row r="85" spans="30:30" x14ac:dyDescent="0.25">
      <c r="AD85"/>
    </row>
    <row r="86" spans="30:30" x14ac:dyDescent="0.25">
      <c r="AD86"/>
    </row>
    <row r="87" spans="30:30" x14ac:dyDescent="0.25">
      <c r="AD87"/>
    </row>
    <row r="88" spans="30:30" x14ac:dyDescent="0.25">
      <c r="AD88"/>
    </row>
    <row r="89" spans="30:30" x14ac:dyDescent="0.25">
      <c r="AD89"/>
    </row>
    <row r="90" spans="30:30" x14ac:dyDescent="0.25">
      <c r="AD90"/>
    </row>
    <row r="91" spans="30:30" x14ac:dyDescent="0.25">
      <c r="AD91"/>
    </row>
    <row r="92" spans="30:30" x14ac:dyDescent="0.25">
      <c r="AD92"/>
    </row>
    <row r="93" spans="30:30" x14ac:dyDescent="0.25">
      <c r="AD93"/>
    </row>
    <row r="94" spans="30:30" x14ac:dyDescent="0.25">
      <c r="AD94"/>
    </row>
    <row r="95" spans="30:30" x14ac:dyDescent="0.25">
      <c r="AD95"/>
    </row>
    <row r="96" spans="30:30" x14ac:dyDescent="0.25">
      <c r="AD96"/>
    </row>
    <row r="97" spans="10:30" x14ac:dyDescent="0.25">
      <c r="AD97"/>
    </row>
    <row r="98" spans="10:30" x14ac:dyDescent="0.25">
      <c r="AD98"/>
    </row>
    <row r="99" spans="10:30" x14ac:dyDescent="0.25">
      <c r="AD99"/>
    </row>
    <row r="100" spans="10:30" x14ac:dyDescent="0.25">
      <c r="AD100"/>
    </row>
    <row r="101" spans="10:30" x14ac:dyDescent="0.25">
      <c r="AD101"/>
    </row>
    <row r="105" spans="10:30" x14ac:dyDescent="0.25">
      <c r="J105">
        <v>1</v>
      </c>
      <c r="K105" t="s">
        <v>15</v>
      </c>
    </row>
    <row r="106" spans="10:30" x14ac:dyDescent="0.25">
      <c r="J106">
        <v>1.6</v>
      </c>
      <c r="K106" t="s">
        <v>16</v>
      </c>
    </row>
    <row r="107" spans="10:30" x14ac:dyDescent="0.25">
      <c r="J107">
        <v>2.6</v>
      </c>
      <c r="K107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6:K107"/>
  <sheetViews>
    <sheetView zoomScale="68" zoomScaleNormal="68" workbookViewId="0">
      <selection activeCell="O22" sqref="O22"/>
    </sheetView>
  </sheetViews>
  <sheetFormatPr defaultRowHeight="15" x14ac:dyDescent="0.25"/>
  <cols>
    <col min="2" max="2" width="5.28515625" customWidth="1"/>
    <col min="3" max="3" width="32.28515625" customWidth="1"/>
    <col min="4" max="4" width="7.140625" customWidth="1"/>
    <col min="5" max="5" width="7" customWidth="1"/>
    <col min="6" max="6" width="8.140625" customWidth="1"/>
    <col min="7" max="7" width="8.28515625" customWidth="1"/>
    <col min="8" max="8" width="10.42578125" customWidth="1"/>
    <col min="9" max="9" width="4.28515625" customWidth="1"/>
    <col min="10" max="10" width="5.5703125" customWidth="1"/>
    <col min="11" max="11" width="9.5703125" customWidth="1"/>
    <col min="12" max="12" width="6.5703125" customWidth="1"/>
    <col min="13" max="13" width="6.28515625" customWidth="1"/>
    <col min="14" max="14" width="5.7109375" customWidth="1"/>
    <col min="15" max="15" width="11.7109375" customWidth="1"/>
    <col min="16" max="16" width="9.5703125" customWidth="1"/>
    <col min="17" max="18" width="5" customWidth="1"/>
    <col min="19" max="19" width="9.140625" customWidth="1"/>
    <col min="20" max="20" width="8.140625" customWidth="1"/>
    <col min="21" max="21" width="9.7109375" customWidth="1"/>
    <col min="22" max="22" width="8.28515625" customWidth="1"/>
    <col min="23" max="23" width="8.140625" customWidth="1"/>
    <col min="24" max="24" width="12.28515625" customWidth="1"/>
    <col min="25" max="25" width="13.140625" customWidth="1"/>
    <col min="26" max="27" width="5" customWidth="1"/>
    <col min="28" max="28" width="9.140625" customWidth="1"/>
  </cols>
  <sheetData>
    <row r="6" ht="75.75" customHeight="1" x14ac:dyDescent="0.25"/>
    <row r="7" ht="225" customHeight="1" x14ac:dyDescent="0.25"/>
    <row r="105" spans="10:11" x14ac:dyDescent="0.25">
      <c r="J105">
        <v>1</v>
      </c>
      <c r="K105" t="s">
        <v>15</v>
      </c>
    </row>
    <row r="106" spans="10:11" x14ac:dyDescent="0.25">
      <c r="J106">
        <v>1.6</v>
      </c>
      <c r="K106" t="s">
        <v>16</v>
      </c>
    </row>
    <row r="107" spans="10:11" x14ac:dyDescent="0.25">
      <c r="J107">
        <v>2.6</v>
      </c>
      <c r="K107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93"/>
  <sheetViews>
    <sheetView tabSelected="1" zoomScale="80" zoomScaleNormal="80" workbookViewId="0">
      <selection activeCell="H20" sqref="H20"/>
    </sheetView>
  </sheetViews>
  <sheetFormatPr defaultRowHeight="15" x14ac:dyDescent="0.25"/>
  <cols>
    <col min="2" max="2" width="4.7109375" customWidth="1"/>
    <col min="3" max="3" width="34.28515625" customWidth="1"/>
    <col min="4" max="4" width="6.5703125" customWidth="1"/>
    <col min="5" max="5" width="8.5703125" customWidth="1"/>
    <col min="6" max="6" width="14.42578125" customWidth="1"/>
    <col min="7" max="7" width="5.7109375" customWidth="1"/>
    <col min="8" max="8" width="6.140625" customWidth="1"/>
    <col min="9" max="9" width="6" customWidth="1"/>
    <col min="10" max="10" width="10.140625" customWidth="1"/>
    <col min="11" max="12" width="4.7109375" customWidth="1"/>
    <col min="13" max="13" width="9.7109375" customWidth="1"/>
    <col min="14" max="14" width="8.28515625" customWidth="1"/>
    <col min="15" max="15" width="5.85546875" customWidth="1"/>
    <col min="16" max="16" width="4.28515625" customWidth="1"/>
    <col min="17" max="17" width="6" customWidth="1"/>
    <col min="18" max="18" width="7.42578125" customWidth="1"/>
    <col min="19" max="20" width="4.7109375" customWidth="1"/>
    <col min="21" max="21" width="10.140625" customWidth="1"/>
    <col min="22" max="22" width="8.5703125" customWidth="1"/>
    <col min="23" max="23" width="9.28515625" customWidth="1"/>
    <col min="24" max="24" width="11.7109375" customWidth="1"/>
    <col min="25" max="25" width="7.7109375" customWidth="1"/>
    <col min="26" max="26" width="9" customWidth="1"/>
    <col min="27" max="27" width="4.5703125" customWidth="1"/>
    <col min="28" max="28" width="5.85546875" customWidth="1"/>
    <col min="29" max="29" width="9" customWidth="1"/>
  </cols>
  <sheetData>
    <row r="2" spans="1:33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x14ac:dyDescent="0.25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x14ac:dyDescent="0.25">
      <c r="A4" s="14" t="s">
        <v>44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6" spans="1:33" x14ac:dyDescent="0.25">
      <c r="B6" s="15" t="s">
        <v>1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5"/>
      <c r="AE6" s="15"/>
      <c r="AF6" s="15"/>
    </row>
    <row r="7" spans="1:33" ht="67.5" customHeight="1" x14ac:dyDescent="0.25">
      <c r="B7" s="17" t="s">
        <v>2</v>
      </c>
      <c r="C7" s="39" t="s">
        <v>3</v>
      </c>
      <c r="D7" s="18" t="s">
        <v>10</v>
      </c>
      <c r="E7" s="19"/>
      <c r="F7" s="19"/>
      <c r="G7" s="19"/>
      <c r="H7" s="19"/>
      <c r="I7" s="19"/>
      <c r="J7" s="20"/>
      <c r="K7" s="25" t="s">
        <v>11</v>
      </c>
      <c r="L7" s="26" t="s">
        <v>12</v>
      </c>
      <c r="M7" s="27" t="s">
        <v>14</v>
      </c>
      <c r="N7" s="21" t="s">
        <v>4</v>
      </c>
      <c r="O7" s="21"/>
      <c r="P7" s="21"/>
      <c r="Q7" s="21"/>
      <c r="R7" s="21"/>
      <c r="S7" s="25" t="s">
        <v>11</v>
      </c>
      <c r="T7" s="26" t="s">
        <v>12</v>
      </c>
      <c r="U7" s="27" t="s">
        <v>14</v>
      </c>
      <c r="V7" s="21" t="s">
        <v>5</v>
      </c>
      <c r="W7" s="21"/>
      <c r="X7" s="21"/>
      <c r="Y7" s="21"/>
      <c r="Z7" s="21"/>
      <c r="AA7" s="25" t="s">
        <v>11</v>
      </c>
      <c r="AB7" s="26" t="s">
        <v>12</v>
      </c>
      <c r="AC7" s="27" t="s">
        <v>14</v>
      </c>
      <c r="AD7" s="22" t="s">
        <v>6</v>
      </c>
      <c r="AE7" s="38" t="s">
        <v>7</v>
      </c>
      <c r="AF7" s="24" t="s">
        <v>8</v>
      </c>
    </row>
    <row r="8" spans="1:33" ht="225" customHeight="1" x14ac:dyDescent="0.25">
      <c r="B8" s="17"/>
      <c r="C8" s="40"/>
      <c r="D8" s="13" t="s">
        <v>26</v>
      </c>
      <c r="E8" s="13" t="s">
        <v>27</v>
      </c>
      <c r="F8" s="13" t="s">
        <v>28</v>
      </c>
      <c r="G8" s="13" t="s">
        <v>29</v>
      </c>
      <c r="H8" s="13" t="s">
        <v>30</v>
      </c>
      <c r="I8" s="13" t="s">
        <v>31</v>
      </c>
      <c r="J8" s="13" t="s">
        <v>32</v>
      </c>
      <c r="K8" s="25"/>
      <c r="L8" s="26"/>
      <c r="M8" s="27"/>
      <c r="N8" s="13" t="s">
        <v>33</v>
      </c>
      <c r="O8" s="13" t="s">
        <v>34</v>
      </c>
      <c r="P8" s="13" t="s">
        <v>35</v>
      </c>
      <c r="Q8" s="13" t="s">
        <v>36</v>
      </c>
      <c r="R8" s="13" t="s">
        <v>37</v>
      </c>
      <c r="S8" s="25"/>
      <c r="T8" s="26"/>
      <c r="U8" s="27"/>
      <c r="V8" s="13" t="s">
        <v>38</v>
      </c>
      <c r="W8" s="13" t="s">
        <v>39</v>
      </c>
      <c r="X8" s="13" t="s">
        <v>40</v>
      </c>
      <c r="Y8" s="13" t="s">
        <v>41</v>
      </c>
      <c r="Z8" s="13" t="s">
        <v>42</v>
      </c>
      <c r="AA8" s="25"/>
      <c r="AB8" s="26"/>
      <c r="AC8" s="27"/>
      <c r="AD8" s="23"/>
      <c r="AE8" s="38"/>
      <c r="AF8" s="24"/>
    </row>
    <row r="9" spans="1:33" x14ac:dyDescent="0.25">
      <c r="B9" s="1">
        <v>1</v>
      </c>
      <c r="C9" s="1" t="s">
        <v>45</v>
      </c>
      <c r="D9" s="1">
        <v>2</v>
      </c>
      <c r="E9" s="1">
        <v>1</v>
      </c>
      <c r="F9" s="1">
        <v>2</v>
      </c>
      <c r="G9" s="1">
        <v>2</v>
      </c>
      <c r="H9" s="1">
        <v>2</v>
      </c>
      <c r="I9" s="1">
        <v>1</v>
      </c>
      <c r="J9" s="1">
        <v>2</v>
      </c>
      <c r="K9" s="4">
        <f>SUM(D9:J9)</f>
        <v>12</v>
      </c>
      <c r="L9" s="5">
        <f>AVERAGE(D9:J9)</f>
        <v>1.7142857142857142</v>
      </c>
      <c r="M9" s="11" t="str">
        <f t="shared" ref="M9:M24" si="0">IF(D9="","",VLOOKUP(L9,$J$91:$K$93,2,TRUE))</f>
        <v>ІІ ур</v>
      </c>
      <c r="N9" s="1">
        <v>2</v>
      </c>
      <c r="O9" s="1">
        <v>1</v>
      </c>
      <c r="P9" s="1">
        <v>1</v>
      </c>
      <c r="Q9" s="1">
        <v>2</v>
      </c>
      <c r="R9" s="1">
        <v>2</v>
      </c>
      <c r="S9" s="4">
        <f>SUM(N9:R9)</f>
        <v>8</v>
      </c>
      <c r="T9" s="5">
        <f>AVERAGE(N9:R9)</f>
        <v>1.6</v>
      </c>
      <c r="U9" s="11" t="str">
        <f t="shared" ref="U9:U24" si="1">IF(N9="","",VLOOKUP(T9,$J$91:$K$93,2,TRUE))</f>
        <v>ІІ ур</v>
      </c>
      <c r="V9" s="1">
        <v>2</v>
      </c>
      <c r="W9" s="1">
        <v>1</v>
      </c>
      <c r="X9" s="1">
        <v>2</v>
      </c>
      <c r="Y9" s="1">
        <v>1</v>
      </c>
      <c r="Z9" s="1">
        <v>2</v>
      </c>
      <c r="AA9" s="4">
        <f>SUM(V9:Z9)</f>
        <v>8</v>
      </c>
      <c r="AB9" s="5">
        <f>AVERAGE(V9:Z9)</f>
        <v>1.6</v>
      </c>
      <c r="AC9" s="11" t="str">
        <f t="shared" ref="AC9:AC24" si="2">IF(V9="","",VLOOKUP(AB9,$J$91:$K$93,2,TRUE))</f>
        <v>ІІ ур</v>
      </c>
      <c r="AD9" s="7">
        <f>K9+S9+AA9</f>
        <v>28</v>
      </c>
      <c r="AE9" s="6">
        <f>AD9/17</f>
        <v>1.6470588235294117</v>
      </c>
      <c r="AF9" s="11" t="str">
        <f t="shared" ref="AF9:AF24" si="3">IF(X9="","",VLOOKUP(AE9,$J$91:$K$93,2,TRUE))</f>
        <v>ІІ ур</v>
      </c>
    </row>
    <row r="10" spans="1:33" x14ac:dyDescent="0.25">
      <c r="B10" s="1">
        <v>2</v>
      </c>
      <c r="C10" s="1" t="s">
        <v>46</v>
      </c>
      <c r="D10" s="1">
        <v>1</v>
      </c>
      <c r="E10" s="1">
        <v>2</v>
      </c>
      <c r="F10" s="1">
        <v>2</v>
      </c>
      <c r="G10" s="1">
        <v>1</v>
      </c>
      <c r="H10" s="1">
        <v>2</v>
      </c>
      <c r="I10" s="1">
        <v>1</v>
      </c>
      <c r="J10" s="1">
        <v>1</v>
      </c>
      <c r="K10" s="4">
        <f t="shared" ref="K10:K24" si="4">SUM(D10:J10)</f>
        <v>10</v>
      </c>
      <c r="L10" s="5">
        <f t="shared" ref="L10:L24" si="5">AVERAGE(D10:J10)</f>
        <v>1.4285714285714286</v>
      </c>
      <c r="M10" s="11" t="str">
        <f t="shared" si="0"/>
        <v>І ур</v>
      </c>
      <c r="N10" s="1">
        <v>1</v>
      </c>
      <c r="O10" s="1">
        <v>1</v>
      </c>
      <c r="P10" s="1">
        <v>2</v>
      </c>
      <c r="Q10" s="1">
        <v>1</v>
      </c>
      <c r="R10" s="1">
        <v>2</v>
      </c>
      <c r="S10" s="4">
        <f t="shared" ref="S10:S24" si="6">SUM(N10:R10)</f>
        <v>7</v>
      </c>
      <c r="T10" s="5">
        <f t="shared" ref="T10:T24" si="7">AVERAGE(N10:R10)</f>
        <v>1.4</v>
      </c>
      <c r="U10" s="11" t="str">
        <f t="shared" si="1"/>
        <v>І ур</v>
      </c>
      <c r="V10" s="1">
        <v>1</v>
      </c>
      <c r="W10" s="1">
        <v>2</v>
      </c>
      <c r="X10" s="1">
        <v>1</v>
      </c>
      <c r="Y10" s="1">
        <v>2</v>
      </c>
      <c r="Z10" s="1">
        <v>1</v>
      </c>
      <c r="AA10" s="4">
        <f t="shared" ref="AA10:AA24" si="8">SUM(V10:Z10)</f>
        <v>7</v>
      </c>
      <c r="AB10" s="5">
        <f t="shared" ref="AB10:AB24" si="9">AVERAGE(V10:Z10)</f>
        <v>1.4</v>
      </c>
      <c r="AC10" s="11" t="str">
        <f t="shared" si="2"/>
        <v>І ур</v>
      </c>
      <c r="AD10" s="7">
        <f t="shared" ref="AD10:AD24" si="10">K10+S10+AA10</f>
        <v>24</v>
      </c>
      <c r="AE10" s="6">
        <f t="shared" ref="AE10:AE24" si="11">AD10/17</f>
        <v>1.411764705882353</v>
      </c>
      <c r="AF10" s="11" t="str">
        <f t="shared" si="3"/>
        <v>І ур</v>
      </c>
    </row>
    <row r="11" spans="1:33" x14ac:dyDescent="0.25">
      <c r="B11" s="1">
        <v>3</v>
      </c>
      <c r="C11" s="1" t="s">
        <v>47</v>
      </c>
      <c r="D11" s="1">
        <v>2</v>
      </c>
      <c r="E11" s="1">
        <v>1</v>
      </c>
      <c r="F11" s="1">
        <v>2</v>
      </c>
      <c r="G11" s="1">
        <v>1</v>
      </c>
      <c r="H11" s="1">
        <v>2</v>
      </c>
      <c r="I11" s="1">
        <v>1</v>
      </c>
      <c r="J11" s="1">
        <v>1</v>
      </c>
      <c r="K11" s="4">
        <f t="shared" si="4"/>
        <v>10</v>
      </c>
      <c r="L11" s="5">
        <f t="shared" si="5"/>
        <v>1.4285714285714286</v>
      </c>
      <c r="M11" s="11" t="str">
        <f t="shared" si="0"/>
        <v>І ур</v>
      </c>
      <c r="N11" s="1">
        <v>2</v>
      </c>
      <c r="O11" s="1">
        <v>1</v>
      </c>
      <c r="P11" s="1">
        <v>2</v>
      </c>
      <c r="Q11" s="1">
        <v>1</v>
      </c>
      <c r="R11" s="1">
        <v>2</v>
      </c>
      <c r="S11" s="4">
        <f t="shared" si="6"/>
        <v>8</v>
      </c>
      <c r="T11" s="5">
        <f t="shared" si="7"/>
        <v>1.6</v>
      </c>
      <c r="U11" s="11" t="str">
        <f t="shared" si="1"/>
        <v>ІІ ур</v>
      </c>
      <c r="V11" s="1">
        <v>2</v>
      </c>
      <c r="W11" s="1">
        <v>1</v>
      </c>
      <c r="X11" s="1">
        <v>2</v>
      </c>
      <c r="Y11" s="1">
        <v>1</v>
      </c>
      <c r="Z11" s="1">
        <v>2</v>
      </c>
      <c r="AA11" s="4">
        <f t="shared" si="8"/>
        <v>8</v>
      </c>
      <c r="AB11" s="5">
        <f t="shared" si="9"/>
        <v>1.6</v>
      </c>
      <c r="AC11" s="11" t="str">
        <f t="shared" si="2"/>
        <v>ІІ ур</v>
      </c>
      <c r="AD11" s="7">
        <f t="shared" si="10"/>
        <v>26</v>
      </c>
      <c r="AE11" s="6">
        <f t="shared" si="11"/>
        <v>1.5294117647058822</v>
      </c>
      <c r="AF11" s="11" t="str">
        <f t="shared" si="3"/>
        <v>І ур</v>
      </c>
    </row>
    <row r="12" spans="1:33" x14ac:dyDescent="0.25">
      <c r="B12" s="1">
        <v>4</v>
      </c>
      <c r="C12" s="1" t="s">
        <v>48</v>
      </c>
      <c r="D12" s="1">
        <v>1</v>
      </c>
      <c r="E12" s="1">
        <v>2</v>
      </c>
      <c r="F12" s="1">
        <v>2</v>
      </c>
      <c r="G12" s="1">
        <v>1</v>
      </c>
      <c r="H12" s="1">
        <v>1</v>
      </c>
      <c r="I12" s="1">
        <v>1</v>
      </c>
      <c r="J12" s="1">
        <v>2</v>
      </c>
      <c r="K12" s="4">
        <f t="shared" si="4"/>
        <v>10</v>
      </c>
      <c r="L12" s="5">
        <f t="shared" si="5"/>
        <v>1.4285714285714286</v>
      </c>
      <c r="M12" s="11" t="str">
        <f t="shared" si="0"/>
        <v>І ур</v>
      </c>
      <c r="N12" s="1">
        <v>1</v>
      </c>
      <c r="O12" s="1">
        <v>2</v>
      </c>
      <c r="P12" s="1">
        <v>2</v>
      </c>
      <c r="Q12" s="1">
        <v>2</v>
      </c>
      <c r="R12" s="1">
        <v>1</v>
      </c>
      <c r="S12" s="4">
        <f t="shared" si="6"/>
        <v>8</v>
      </c>
      <c r="T12" s="5">
        <f t="shared" si="7"/>
        <v>1.6</v>
      </c>
      <c r="U12" s="11" t="str">
        <f t="shared" si="1"/>
        <v>ІІ ур</v>
      </c>
      <c r="V12" s="1">
        <v>1</v>
      </c>
      <c r="W12" s="1">
        <v>2</v>
      </c>
      <c r="X12" s="1">
        <v>1</v>
      </c>
      <c r="Y12" s="1">
        <v>2</v>
      </c>
      <c r="Z12" s="1">
        <v>1</v>
      </c>
      <c r="AA12" s="4">
        <f t="shared" si="8"/>
        <v>7</v>
      </c>
      <c r="AB12" s="5">
        <f t="shared" si="9"/>
        <v>1.4</v>
      </c>
      <c r="AC12" s="11" t="str">
        <f t="shared" si="2"/>
        <v>І ур</v>
      </c>
      <c r="AD12" s="7">
        <f t="shared" si="10"/>
        <v>25</v>
      </c>
      <c r="AE12" s="6">
        <f t="shared" si="11"/>
        <v>1.4705882352941178</v>
      </c>
      <c r="AF12" s="11" t="str">
        <f t="shared" si="3"/>
        <v>І ур</v>
      </c>
    </row>
    <row r="13" spans="1:33" x14ac:dyDescent="0.25">
      <c r="B13" s="1">
        <v>5</v>
      </c>
      <c r="C13" s="1" t="s">
        <v>49</v>
      </c>
      <c r="D13" s="1">
        <v>2</v>
      </c>
      <c r="E13" s="1">
        <v>2</v>
      </c>
      <c r="F13" s="1">
        <v>1</v>
      </c>
      <c r="G13" s="1">
        <v>2</v>
      </c>
      <c r="H13" s="1">
        <v>2</v>
      </c>
      <c r="I13" s="1">
        <v>1</v>
      </c>
      <c r="J13" s="1">
        <v>2</v>
      </c>
      <c r="K13" s="4">
        <f t="shared" si="4"/>
        <v>12</v>
      </c>
      <c r="L13" s="5">
        <f t="shared" si="5"/>
        <v>1.7142857142857142</v>
      </c>
      <c r="M13" s="11" t="str">
        <f t="shared" si="0"/>
        <v>ІІ ур</v>
      </c>
      <c r="N13" s="1">
        <v>2</v>
      </c>
      <c r="O13" s="1">
        <v>1</v>
      </c>
      <c r="P13" s="1">
        <v>2</v>
      </c>
      <c r="Q13" s="1">
        <v>2</v>
      </c>
      <c r="R13" s="1">
        <v>2</v>
      </c>
      <c r="S13" s="4">
        <f t="shared" si="6"/>
        <v>9</v>
      </c>
      <c r="T13" s="5">
        <f t="shared" si="7"/>
        <v>1.8</v>
      </c>
      <c r="U13" s="11" t="str">
        <f t="shared" si="1"/>
        <v>ІІ ур</v>
      </c>
      <c r="V13" s="1">
        <v>2</v>
      </c>
      <c r="W13" s="1">
        <v>2</v>
      </c>
      <c r="X13" s="1">
        <v>1</v>
      </c>
      <c r="Y13" s="1">
        <v>2</v>
      </c>
      <c r="Z13" s="1">
        <v>1</v>
      </c>
      <c r="AA13" s="4">
        <f t="shared" si="8"/>
        <v>8</v>
      </c>
      <c r="AB13" s="5">
        <f t="shared" si="9"/>
        <v>1.6</v>
      </c>
      <c r="AC13" s="11" t="str">
        <f t="shared" si="2"/>
        <v>ІІ ур</v>
      </c>
      <c r="AD13" s="7">
        <f t="shared" si="10"/>
        <v>29</v>
      </c>
      <c r="AE13" s="6">
        <f t="shared" si="11"/>
        <v>1.7058823529411764</v>
      </c>
      <c r="AF13" s="11" t="str">
        <f t="shared" si="3"/>
        <v>ІІ ур</v>
      </c>
    </row>
    <row r="14" spans="1:33" x14ac:dyDescent="0.25">
      <c r="B14" s="1">
        <v>6</v>
      </c>
      <c r="C14" s="1" t="s">
        <v>50</v>
      </c>
      <c r="D14" s="1">
        <v>2</v>
      </c>
      <c r="E14" s="1">
        <v>1</v>
      </c>
      <c r="F14" s="1">
        <v>2</v>
      </c>
      <c r="G14" s="1">
        <v>1</v>
      </c>
      <c r="H14" s="1">
        <v>2</v>
      </c>
      <c r="I14" s="1">
        <v>1</v>
      </c>
      <c r="J14" s="1">
        <v>1</v>
      </c>
      <c r="K14" s="4">
        <f t="shared" si="4"/>
        <v>10</v>
      </c>
      <c r="L14" s="5">
        <f t="shared" si="5"/>
        <v>1.4285714285714286</v>
      </c>
      <c r="M14" s="11" t="str">
        <f t="shared" si="0"/>
        <v>І ур</v>
      </c>
      <c r="N14" s="1">
        <v>1</v>
      </c>
      <c r="O14" s="1">
        <v>2</v>
      </c>
      <c r="P14" s="1">
        <v>1</v>
      </c>
      <c r="Q14" s="1">
        <v>2</v>
      </c>
      <c r="R14" s="1">
        <v>1</v>
      </c>
      <c r="S14" s="4">
        <f t="shared" si="6"/>
        <v>7</v>
      </c>
      <c r="T14" s="5">
        <f t="shared" si="7"/>
        <v>1.4</v>
      </c>
      <c r="U14" s="11" t="str">
        <f t="shared" si="1"/>
        <v>І ур</v>
      </c>
      <c r="V14" s="1">
        <v>1</v>
      </c>
      <c r="W14" s="1">
        <v>2</v>
      </c>
      <c r="X14" s="1">
        <v>2</v>
      </c>
      <c r="Y14" s="1">
        <v>1</v>
      </c>
      <c r="Z14" s="1">
        <v>2</v>
      </c>
      <c r="AA14" s="4">
        <f t="shared" si="8"/>
        <v>8</v>
      </c>
      <c r="AB14" s="5">
        <f t="shared" si="9"/>
        <v>1.6</v>
      </c>
      <c r="AC14" s="11" t="str">
        <f t="shared" si="2"/>
        <v>ІІ ур</v>
      </c>
      <c r="AD14" s="7">
        <f t="shared" si="10"/>
        <v>25</v>
      </c>
      <c r="AE14" s="6">
        <f t="shared" si="11"/>
        <v>1.4705882352941178</v>
      </c>
      <c r="AF14" s="11" t="str">
        <f t="shared" si="3"/>
        <v>І ур</v>
      </c>
    </row>
    <row r="15" spans="1:33" x14ac:dyDescent="0.25">
      <c r="B15" s="1">
        <v>7</v>
      </c>
      <c r="C15" s="1" t="s">
        <v>51</v>
      </c>
      <c r="D15" s="1">
        <v>1</v>
      </c>
      <c r="E15" s="1">
        <v>2</v>
      </c>
      <c r="F15" s="1">
        <v>1</v>
      </c>
      <c r="G15" s="1">
        <v>2</v>
      </c>
      <c r="H15" s="1">
        <v>2</v>
      </c>
      <c r="I15" s="1">
        <v>1</v>
      </c>
      <c r="J15" s="1">
        <v>2</v>
      </c>
      <c r="K15" s="4">
        <f t="shared" si="4"/>
        <v>11</v>
      </c>
      <c r="L15" s="5">
        <f t="shared" si="5"/>
        <v>1.5714285714285714</v>
      </c>
      <c r="M15" s="11" t="str">
        <f t="shared" si="0"/>
        <v>І ур</v>
      </c>
      <c r="N15" s="1">
        <v>2</v>
      </c>
      <c r="O15" s="1">
        <v>2</v>
      </c>
      <c r="P15" s="1">
        <v>1</v>
      </c>
      <c r="Q15" s="1">
        <v>1</v>
      </c>
      <c r="R15" s="1">
        <v>2</v>
      </c>
      <c r="S15" s="4">
        <f t="shared" si="6"/>
        <v>8</v>
      </c>
      <c r="T15" s="5">
        <f t="shared" si="7"/>
        <v>1.6</v>
      </c>
      <c r="U15" s="11" t="str">
        <f t="shared" si="1"/>
        <v>ІІ ур</v>
      </c>
      <c r="V15" s="1">
        <v>2</v>
      </c>
      <c r="W15" s="1">
        <v>1</v>
      </c>
      <c r="X15" s="1">
        <v>2</v>
      </c>
      <c r="Y15" s="1">
        <v>1</v>
      </c>
      <c r="Z15" s="1">
        <v>1</v>
      </c>
      <c r="AA15" s="4">
        <f t="shared" si="8"/>
        <v>7</v>
      </c>
      <c r="AB15" s="5">
        <f t="shared" si="9"/>
        <v>1.4</v>
      </c>
      <c r="AC15" s="11" t="str">
        <f t="shared" si="2"/>
        <v>І ур</v>
      </c>
      <c r="AD15" s="7">
        <f t="shared" si="10"/>
        <v>26</v>
      </c>
      <c r="AE15" s="6">
        <f t="shared" si="11"/>
        <v>1.5294117647058822</v>
      </c>
      <c r="AF15" s="11" t="str">
        <f t="shared" si="3"/>
        <v>І ур</v>
      </c>
    </row>
    <row r="16" spans="1:33" x14ac:dyDescent="0.25">
      <c r="B16" s="1">
        <v>8</v>
      </c>
      <c r="C16" s="1" t="s">
        <v>52</v>
      </c>
      <c r="D16" s="1">
        <v>2</v>
      </c>
      <c r="E16" s="1">
        <v>1</v>
      </c>
      <c r="F16" s="1">
        <v>2</v>
      </c>
      <c r="G16" s="1">
        <v>1</v>
      </c>
      <c r="H16" s="1">
        <v>2</v>
      </c>
      <c r="I16" s="1">
        <v>1</v>
      </c>
      <c r="J16" s="1">
        <v>2</v>
      </c>
      <c r="K16" s="4">
        <f t="shared" si="4"/>
        <v>11</v>
      </c>
      <c r="L16" s="5">
        <f t="shared" si="5"/>
        <v>1.5714285714285714</v>
      </c>
      <c r="M16" s="11" t="str">
        <f t="shared" si="0"/>
        <v>І ур</v>
      </c>
      <c r="N16" s="1">
        <v>1</v>
      </c>
      <c r="O16" s="1">
        <v>1</v>
      </c>
      <c r="P16" s="1">
        <v>2</v>
      </c>
      <c r="Q16" s="1">
        <v>1</v>
      </c>
      <c r="R16" s="1">
        <v>2</v>
      </c>
      <c r="S16" s="4">
        <f t="shared" si="6"/>
        <v>7</v>
      </c>
      <c r="T16" s="5">
        <f t="shared" si="7"/>
        <v>1.4</v>
      </c>
      <c r="U16" s="11" t="str">
        <f t="shared" si="1"/>
        <v>І ур</v>
      </c>
      <c r="V16" s="1">
        <v>1</v>
      </c>
      <c r="W16" s="1">
        <v>2</v>
      </c>
      <c r="X16" s="1">
        <v>1</v>
      </c>
      <c r="Y16" s="1">
        <v>2</v>
      </c>
      <c r="Z16" s="1">
        <v>1</v>
      </c>
      <c r="AA16" s="4">
        <f t="shared" si="8"/>
        <v>7</v>
      </c>
      <c r="AB16" s="5">
        <f t="shared" si="9"/>
        <v>1.4</v>
      </c>
      <c r="AC16" s="11" t="str">
        <f t="shared" si="2"/>
        <v>І ур</v>
      </c>
      <c r="AD16" s="7">
        <f t="shared" si="10"/>
        <v>25</v>
      </c>
      <c r="AE16" s="6">
        <f t="shared" si="11"/>
        <v>1.4705882352941178</v>
      </c>
      <c r="AF16" s="11" t="str">
        <f t="shared" si="3"/>
        <v>І ур</v>
      </c>
    </row>
    <row r="17" spans="2:32" x14ac:dyDescent="0.25">
      <c r="B17" s="1">
        <v>9</v>
      </c>
      <c r="C17" s="1" t="s">
        <v>53</v>
      </c>
      <c r="D17" s="1">
        <v>1</v>
      </c>
      <c r="E17" s="1">
        <v>2</v>
      </c>
      <c r="F17" s="1">
        <v>2</v>
      </c>
      <c r="G17" s="1">
        <v>2</v>
      </c>
      <c r="H17" s="1">
        <v>2</v>
      </c>
      <c r="I17" s="1">
        <v>1</v>
      </c>
      <c r="J17" s="1">
        <v>2</v>
      </c>
      <c r="K17" s="4">
        <f t="shared" si="4"/>
        <v>12</v>
      </c>
      <c r="L17" s="5">
        <f t="shared" si="5"/>
        <v>1.7142857142857142</v>
      </c>
      <c r="M17" s="11" t="str">
        <f t="shared" si="0"/>
        <v>ІІ ур</v>
      </c>
      <c r="N17" s="1">
        <v>1</v>
      </c>
      <c r="O17" s="1">
        <v>1</v>
      </c>
      <c r="P17" s="1">
        <v>2</v>
      </c>
      <c r="Q17" s="1">
        <v>2</v>
      </c>
      <c r="R17" s="1">
        <v>1</v>
      </c>
      <c r="S17" s="4">
        <f t="shared" si="6"/>
        <v>7</v>
      </c>
      <c r="T17" s="5">
        <f t="shared" si="7"/>
        <v>1.4</v>
      </c>
      <c r="U17" s="11" t="str">
        <f t="shared" si="1"/>
        <v>І ур</v>
      </c>
      <c r="V17" s="1">
        <v>1</v>
      </c>
      <c r="W17" s="1">
        <v>2</v>
      </c>
      <c r="X17" s="1">
        <v>1</v>
      </c>
      <c r="Y17" s="1">
        <v>2</v>
      </c>
      <c r="Z17" s="1">
        <v>1</v>
      </c>
      <c r="AA17" s="4">
        <f t="shared" si="8"/>
        <v>7</v>
      </c>
      <c r="AB17" s="5">
        <f t="shared" si="9"/>
        <v>1.4</v>
      </c>
      <c r="AC17" s="11" t="str">
        <f t="shared" si="2"/>
        <v>І ур</v>
      </c>
      <c r="AD17" s="7">
        <f t="shared" si="10"/>
        <v>26</v>
      </c>
      <c r="AE17" s="6">
        <f t="shared" si="11"/>
        <v>1.5294117647058822</v>
      </c>
      <c r="AF17" s="11" t="str">
        <f t="shared" si="3"/>
        <v>І ур</v>
      </c>
    </row>
    <row r="18" spans="2:32" x14ac:dyDescent="0.25">
      <c r="B18" s="1">
        <v>10</v>
      </c>
      <c r="C18" s="1" t="s">
        <v>54</v>
      </c>
      <c r="D18" s="1">
        <v>2</v>
      </c>
      <c r="E18" s="1">
        <v>1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4">
        <f t="shared" si="4"/>
        <v>12</v>
      </c>
      <c r="L18" s="5">
        <f t="shared" si="5"/>
        <v>1.7142857142857142</v>
      </c>
      <c r="M18" s="11" t="str">
        <f t="shared" si="0"/>
        <v>ІІ ур</v>
      </c>
      <c r="N18" s="1">
        <v>1</v>
      </c>
      <c r="O18" s="1">
        <v>2</v>
      </c>
      <c r="P18" s="1">
        <v>1</v>
      </c>
      <c r="Q18" s="1">
        <v>2</v>
      </c>
      <c r="R18" s="1">
        <v>2</v>
      </c>
      <c r="S18" s="4">
        <f t="shared" si="6"/>
        <v>8</v>
      </c>
      <c r="T18" s="5">
        <f t="shared" si="7"/>
        <v>1.6</v>
      </c>
      <c r="U18" s="11" t="str">
        <f t="shared" si="1"/>
        <v>ІІ ур</v>
      </c>
      <c r="V18" s="1">
        <v>2</v>
      </c>
      <c r="W18" s="1">
        <v>1</v>
      </c>
      <c r="X18" s="1">
        <v>2</v>
      </c>
      <c r="Y18" s="1">
        <v>1</v>
      </c>
      <c r="Z18" s="1">
        <v>2</v>
      </c>
      <c r="AA18" s="4">
        <f t="shared" si="8"/>
        <v>8</v>
      </c>
      <c r="AB18" s="5">
        <f t="shared" si="9"/>
        <v>1.6</v>
      </c>
      <c r="AC18" s="11" t="str">
        <f t="shared" si="2"/>
        <v>ІІ ур</v>
      </c>
      <c r="AD18" s="7">
        <f t="shared" si="10"/>
        <v>28</v>
      </c>
      <c r="AE18" s="6">
        <f t="shared" si="11"/>
        <v>1.6470588235294117</v>
      </c>
      <c r="AF18" s="11" t="str">
        <f t="shared" si="3"/>
        <v>ІІ ур</v>
      </c>
    </row>
    <row r="19" spans="2:32" x14ac:dyDescent="0.25">
      <c r="B19" s="1">
        <v>11</v>
      </c>
      <c r="C19" s="1" t="s">
        <v>55</v>
      </c>
      <c r="D19" s="1">
        <v>1</v>
      </c>
      <c r="E19" s="1">
        <v>2</v>
      </c>
      <c r="F19" s="1">
        <v>2</v>
      </c>
      <c r="G19" s="1">
        <v>1</v>
      </c>
      <c r="H19" s="1">
        <v>2</v>
      </c>
      <c r="I19" s="1">
        <v>1</v>
      </c>
      <c r="J19" s="1">
        <v>2</v>
      </c>
      <c r="K19" s="4">
        <f t="shared" si="4"/>
        <v>11</v>
      </c>
      <c r="L19" s="5">
        <f t="shared" si="5"/>
        <v>1.5714285714285714</v>
      </c>
      <c r="M19" s="11" t="str">
        <f t="shared" si="0"/>
        <v>І ур</v>
      </c>
      <c r="N19" s="1">
        <v>2</v>
      </c>
      <c r="O19" s="1">
        <v>1</v>
      </c>
      <c r="P19" s="1">
        <v>2</v>
      </c>
      <c r="Q19" s="1">
        <v>2</v>
      </c>
      <c r="R19" s="1">
        <v>1</v>
      </c>
      <c r="S19" s="4">
        <f t="shared" si="6"/>
        <v>8</v>
      </c>
      <c r="T19" s="5">
        <f t="shared" si="7"/>
        <v>1.6</v>
      </c>
      <c r="U19" s="11" t="str">
        <f t="shared" si="1"/>
        <v>ІІ ур</v>
      </c>
      <c r="V19" s="1">
        <v>1</v>
      </c>
      <c r="W19" s="1">
        <v>2</v>
      </c>
      <c r="X19" s="1">
        <v>1</v>
      </c>
      <c r="Y19" s="1">
        <v>2</v>
      </c>
      <c r="Z19" s="1">
        <v>1</v>
      </c>
      <c r="AA19" s="4">
        <f t="shared" si="8"/>
        <v>7</v>
      </c>
      <c r="AB19" s="5">
        <f t="shared" si="9"/>
        <v>1.4</v>
      </c>
      <c r="AC19" s="11" t="str">
        <f t="shared" si="2"/>
        <v>І ур</v>
      </c>
      <c r="AD19" s="7">
        <f t="shared" si="10"/>
        <v>26</v>
      </c>
      <c r="AE19" s="6">
        <f t="shared" si="11"/>
        <v>1.5294117647058822</v>
      </c>
      <c r="AF19" s="11" t="str">
        <f t="shared" si="3"/>
        <v>І ур</v>
      </c>
    </row>
    <row r="20" spans="2:32" x14ac:dyDescent="0.25">
      <c r="B20" s="1">
        <v>12</v>
      </c>
      <c r="C20" s="1" t="s">
        <v>56</v>
      </c>
      <c r="D20" s="1">
        <v>2</v>
      </c>
      <c r="E20" s="1">
        <v>1</v>
      </c>
      <c r="F20" s="1">
        <v>2</v>
      </c>
      <c r="G20" s="1">
        <v>1</v>
      </c>
      <c r="H20" s="1">
        <v>2</v>
      </c>
      <c r="I20" s="1">
        <v>2</v>
      </c>
      <c r="J20" s="1">
        <v>1</v>
      </c>
      <c r="K20" s="4">
        <f t="shared" si="4"/>
        <v>11</v>
      </c>
      <c r="L20" s="5">
        <f t="shared" si="5"/>
        <v>1.5714285714285714</v>
      </c>
      <c r="M20" s="11" t="str">
        <f t="shared" si="0"/>
        <v>І ур</v>
      </c>
      <c r="N20" s="1">
        <v>1</v>
      </c>
      <c r="O20" s="1">
        <v>2</v>
      </c>
      <c r="P20" s="1">
        <v>1</v>
      </c>
      <c r="Q20" s="1">
        <v>2</v>
      </c>
      <c r="R20" s="1">
        <v>2</v>
      </c>
      <c r="S20" s="4">
        <f t="shared" si="6"/>
        <v>8</v>
      </c>
      <c r="T20" s="5">
        <f t="shared" si="7"/>
        <v>1.6</v>
      </c>
      <c r="U20" s="11" t="str">
        <f t="shared" si="1"/>
        <v>ІІ ур</v>
      </c>
      <c r="V20" s="1">
        <v>2</v>
      </c>
      <c r="W20" s="1">
        <v>1</v>
      </c>
      <c r="X20" s="1">
        <v>2</v>
      </c>
      <c r="Y20" s="1">
        <v>1</v>
      </c>
      <c r="Z20" s="1">
        <v>2</v>
      </c>
      <c r="AA20" s="4">
        <f t="shared" si="8"/>
        <v>8</v>
      </c>
      <c r="AB20" s="5">
        <f t="shared" si="9"/>
        <v>1.6</v>
      </c>
      <c r="AC20" s="11" t="str">
        <f t="shared" si="2"/>
        <v>ІІ ур</v>
      </c>
      <c r="AD20" s="7">
        <f t="shared" si="10"/>
        <v>27</v>
      </c>
      <c r="AE20" s="6">
        <f t="shared" si="11"/>
        <v>1.588235294117647</v>
      </c>
      <c r="AF20" s="11" t="str">
        <f t="shared" si="3"/>
        <v>І ур</v>
      </c>
    </row>
    <row r="21" spans="2:32" x14ac:dyDescent="0.25">
      <c r="B21" s="1">
        <v>13</v>
      </c>
      <c r="C21" s="1" t="s">
        <v>57</v>
      </c>
      <c r="D21" s="1">
        <v>1</v>
      </c>
      <c r="E21" s="1">
        <v>2</v>
      </c>
      <c r="F21" s="1">
        <v>1</v>
      </c>
      <c r="G21" s="1">
        <v>2</v>
      </c>
      <c r="H21" s="1">
        <v>2</v>
      </c>
      <c r="I21" s="1">
        <v>1</v>
      </c>
      <c r="J21" s="1">
        <v>2</v>
      </c>
      <c r="K21" s="4">
        <f t="shared" si="4"/>
        <v>11</v>
      </c>
      <c r="L21" s="5">
        <f t="shared" si="5"/>
        <v>1.5714285714285714</v>
      </c>
      <c r="M21" s="11" t="str">
        <f t="shared" si="0"/>
        <v>І ур</v>
      </c>
      <c r="N21" s="1">
        <v>2</v>
      </c>
      <c r="O21" s="1">
        <v>1</v>
      </c>
      <c r="P21" s="1">
        <v>2</v>
      </c>
      <c r="Q21" s="1">
        <v>1</v>
      </c>
      <c r="R21" s="1">
        <v>2</v>
      </c>
      <c r="S21" s="4">
        <f t="shared" si="6"/>
        <v>8</v>
      </c>
      <c r="T21" s="5">
        <f t="shared" si="7"/>
        <v>1.6</v>
      </c>
      <c r="U21" s="11" t="str">
        <f t="shared" si="1"/>
        <v>ІІ ур</v>
      </c>
      <c r="V21" s="1">
        <v>1</v>
      </c>
      <c r="W21" s="1">
        <v>2</v>
      </c>
      <c r="X21" s="1">
        <v>1</v>
      </c>
      <c r="Y21" s="1">
        <v>2</v>
      </c>
      <c r="Z21" s="1">
        <v>1</v>
      </c>
      <c r="AA21" s="4">
        <f t="shared" si="8"/>
        <v>7</v>
      </c>
      <c r="AB21" s="5">
        <f t="shared" si="9"/>
        <v>1.4</v>
      </c>
      <c r="AC21" s="11" t="str">
        <f t="shared" si="2"/>
        <v>І ур</v>
      </c>
      <c r="AD21" s="7">
        <f t="shared" si="10"/>
        <v>26</v>
      </c>
      <c r="AE21" s="6">
        <f t="shared" si="11"/>
        <v>1.5294117647058822</v>
      </c>
      <c r="AF21" s="11" t="str">
        <f t="shared" si="3"/>
        <v>І ур</v>
      </c>
    </row>
    <row r="22" spans="2:32" x14ac:dyDescent="0.25">
      <c r="B22" s="1">
        <v>14</v>
      </c>
      <c r="C22" s="1" t="s">
        <v>58</v>
      </c>
      <c r="D22" s="1">
        <v>2</v>
      </c>
      <c r="E22" s="1">
        <v>1</v>
      </c>
      <c r="F22" s="1">
        <v>2</v>
      </c>
      <c r="G22" s="1">
        <v>1</v>
      </c>
      <c r="H22" s="1">
        <v>1</v>
      </c>
      <c r="I22" s="1">
        <v>2</v>
      </c>
      <c r="J22" s="1">
        <v>2</v>
      </c>
      <c r="K22" s="4">
        <f t="shared" si="4"/>
        <v>11</v>
      </c>
      <c r="L22" s="5">
        <f t="shared" si="5"/>
        <v>1.5714285714285714</v>
      </c>
      <c r="M22" s="11" t="str">
        <f t="shared" si="0"/>
        <v>І ур</v>
      </c>
      <c r="N22" s="1">
        <v>1</v>
      </c>
      <c r="O22" s="1">
        <v>2</v>
      </c>
      <c r="P22" s="1">
        <v>1</v>
      </c>
      <c r="Q22" s="1">
        <v>2</v>
      </c>
      <c r="R22" s="1">
        <v>2</v>
      </c>
      <c r="S22" s="4">
        <f t="shared" si="6"/>
        <v>8</v>
      </c>
      <c r="T22" s="5">
        <f t="shared" si="7"/>
        <v>1.6</v>
      </c>
      <c r="U22" s="11" t="str">
        <f t="shared" si="1"/>
        <v>ІІ ур</v>
      </c>
      <c r="V22" s="1">
        <v>1</v>
      </c>
      <c r="W22" s="1">
        <v>2</v>
      </c>
      <c r="X22" s="1">
        <v>2</v>
      </c>
      <c r="Y22" s="1">
        <v>1</v>
      </c>
      <c r="Z22" s="1">
        <v>1</v>
      </c>
      <c r="AA22" s="4">
        <f t="shared" si="8"/>
        <v>7</v>
      </c>
      <c r="AB22" s="5">
        <f t="shared" si="9"/>
        <v>1.4</v>
      </c>
      <c r="AC22" s="11" t="str">
        <f t="shared" si="2"/>
        <v>І ур</v>
      </c>
      <c r="AD22" s="7">
        <f t="shared" si="10"/>
        <v>26</v>
      </c>
      <c r="AE22" s="6">
        <f t="shared" si="11"/>
        <v>1.5294117647058822</v>
      </c>
      <c r="AF22" s="11" t="str">
        <f t="shared" si="3"/>
        <v>І ур</v>
      </c>
    </row>
    <row r="23" spans="2:32" x14ac:dyDescent="0.25">
      <c r="B23" s="1">
        <v>15</v>
      </c>
      <c r="C23" s="1" t="s">
        <v>59</v>
      </c>
      <c r="D23" s="1">
        <v>1</v>
      </c>
      <c r="E23" s="1">
        <v>2</v>
      </c>
      <c r="F23" s="1">
        <v>1</v>
      </c>
      <c r="G23" s="1">
        <v>1</v>
      </c>
      <c r="H23" s="1">
        <v>2</v>
      </c>
      <c r="I23" s="1">
        <v>2</v>
      </c>
      <c r="J23" s="1">
        <v>2</v>
      </c>
      <c r="K23" s="4">
        <f t="shared" si="4"/>
        <v>11</v>
      </c>
      <c r="L23" s="5" t="b">
        <f>D19=AVERAGE(D23:J23)</f>
        <v>0</v>
      </c>
      <c r="M23" s="11" t="e">
        <f t="shared" si="0"/>
        <v>#N/A</v>
      </c>
      <c r="N23" s="1">
        <v>2</v>
      </c>
      <c r="O23" s="1">
        <v>1</v>
      </c>
      <c r="P23" s="1">
        <v>2</v>
      </c>
      <c r="Q23" s="1">
        <v>2</v>
      </c>
      <c r="R23" s="1">
        <v>2</v>
      </c>
      <c r="S23" s="4">
        <f t="shared" si="6"/>
        <v>9</v>
      </c>
      <c r="T23" s="5">
        <f t="shared" si="7"/>
        <v>1.8</v>
      </c>
      <c r="U23" s="11" t="str">
        <f t="shared" si="1"/>
        <v>ІІ ур</v>
      </c>
      <c r="V23" s="1">
        <v>2</v>
      </c>
      <c r="W23" s="1">
        <v>2</v>
      </c>
      <c r="X23" s="1">
        <v>1</v>
      </c>
      <c r="Y23" s="1">
        <v>2</v>
      </c>
      <c r="Z23" s="1">
        <v>1</v>
      </c>
      <c r="AA23" s="4">
        <f t="shared" si="8"/>
        <v>8</v>
      </c>
      <c r="AB23" s="5">
        <f t="shared" si="9"/>
        <v>1.6</v>
      </c>
      <c r="AC23" s="11" t="str">
        <f t="shared" si="2"/>
        <v>ІІ ур</v>
      </c>
      <c r="AD23" s="7">
        <f t="shared" si="10"/>
        <v>28</v>
      </c>
      <c r="AE23" s="6">
        <f t="shared" si="11"/>
        <v>1.6470588235294117</v>
      </c>
      <c r="AF23" s="11" t="str">
        <f t="shared" si="3"/>
        <v>ІІ ур</v>
      </c>
    </row>
    <row r="24" spans="2:32" x14ac:dyDescent="0.25">
      <c r="B24" s="1">
        <v>16</v>
      </c>
      <c r="C24" s="1" t="s">
        <v>60</v>
      </c>
      <c r="D24" s="1">
        <v>1</v>
      </c>
      <c r="E24" s="1">
        <v>2</v>
      </c>
      <c r="F24" s="1">
        <v>2</v>
      </c>
      <c r="G24" s="1">
        <v>1</v>
      </c>
      <c r="H24" s="1">
        <v>1</v>
      </c>
      <c r="I24" s="1">
        <v>2</v>
      </c>
      <c r="J24" s="1">
        <v>1</v>
      </c>
      <c r="K24" s="4">
        <f t="shared" si="4"/>
        <v>10</v>
      </c>
      <c r="L24" s="5">
        <f t="shared" si="5"/>
        <v>1.4285714285714286</v>
      </c>
      <c r="M24" s="11" t="str">
        <f t="shared" si="0"/>
        <v>І ур</v>
      </c>
      <c r="N24" s="1">
        <v>1</v>
      </c>
      <c r="O24" s="1">
        <v>2</v>
      </c>
      <c r="P24" s="1">
        <v>2</v>
      </c>
      <c r="Q24" s="1">
        <v>2</v>
      </c>
      <c r="R24" s="1">
        <v>1</v>
      </c>
      <c r="S24" s="4">
        <f t="shared" si="6"/>
        <v>8</v>
      </c>
      <c r="T24" s="5">
        <f t="shared" si="7"/>
        <v>1.6</v>
      </c>
      <c r="U24" s="11" t="str">
        <f t="shared" si="1"/>
        <v>ІІ ур</v>
      </c>
      <c r="V24" s="1">
        <v>1</v>
      </c>
      <c r="W24" s="1">
        <v>2</v>
      </c>
      <c r="X24" s="1">
        <v>1</v>
      </c>
      <c r="Y24" s="1">
        <v>2</v>
      </c>
      <c r="Z24" s="1">
        <v>1</v>
      </c>
      <c r="AA24" s="4">
        <f t="shared" si="8"/>
        <v>7</v>
      </c>
      <c r="AB24" s="5">
        <f t="shared" si="9"/>
        <v>1.4</v>
      </c>
      <c r="AC24" s="11" t="str">
        <f t="shared" si="2"/>
        <v>І ур</v>
      </c>
      <c r="AD24" s="7">
        <f t="shared" si="10"/>
        <v>25</v>
      </c>
      <c r="AE24" s="6">
        <f t="shared" si="11"/>
        <v>1.4705882352941178</v>
      </c>
      <c r="AF24" s="11" t="str">
        <f t="shared" si="3"/>
        <v>І ур</v>
      </c>
    </row>
    <row r="25" spans="2:32" x14ac:dyDescent="0.25">
      <c r="B25" s="29"/>
      <c r="C25" s="29"/>
      <c r="D25" s="32"/>
      <c r="E25" s="33"/>
      <c r="F25" s="33"/>
      <c r="G25" s="33"/>
      <c r="H25" s="33"/>
      <c r="I25" s="33"/>
      <c r="J25" s="33"/>
      <c r="K25" s="34"/>
      <c r="L25" s="1" t="s">
        <v>13</v>
      </c>
      <c r="M25" s="10" t="s">
        <v>9</v>
      </c>
      <c r="N25" s="32"/>
      <c r="O25" s="33"/>
      <c r="P25" s="33"/>
      <c r="Q25" s="33"/>
      <c r="R25" s="33"/>
      <c r="S25" s="34"/>
      <c r="T25" s="1" t="s">
        <v>13</v>
      </c>
      <c r="U25" s="10" t="s">
        <v>9</v>
      </c>
      <c r="V25" s="32"/>
      <c r="W25" s="33"/>
      <c r="X25" s="33"/>
      <c r="Y25" s="33"/>
      <c r="Z25" s="33"/>
      <c r="AA25" s="34"/>
      <c r="AB25" s="1" t="s">
        <v>13</v>
      </c>
      <c r="AC25" s="10" t="s">
        <v>9</v>
      </c>
      <c r="AD25" s="2"/>
      <c r="AE25" s="2"/>
      <c r="AF25" s="2"/>
    </row>
    <row r="26" spans="2:32" x14ac:dyDescent="0.25">
      <c r="B26" s="30"/>
      <c r="C26" s="30"/>
      <c r="D26" s="32" t="s">
        <v>18</v>
      </c>
      <c r="E26" s="33"/>
      <c r="F26" s="33"/>
      <c r="G26" s="33"/>
      <c r="H26" s="33"/>
      <c r="I26" s="33"/>
      <c r="J26" s="33"/>
      <c r="K26" s="34"/>
      <c r="L26" s="9">
        <v>16</v>
      </c>
      <c r="M26" s="9">
        <v>100</v>
      </c>
      <c r="N26" s="32" t="s">
        <v>18</v>
      </c>
      <c r="O26" s="33"/>
      <c r="P26" s="33"/>
      <c r="Q26" s="33"/>
      <c r="R26" s="33"/>
      <c r="S26" s="34"/>
      <c r="T26" s="9">
        <v>16</v>
      </c>
      <c r="U26" s="9">
        <v>100</v>
      </c>
      <c r="V26" s="32" t="s">
        <v>18</v>
      </c>
      <c r="W26" s="33"/>
      <c r="X26" s="33"/>
      <c r="Y26" s="33"/>
      <c r="Z26" s="33"/>
      <c r="AA26" s="34"/>
      <c r="AB26" s="9">
        <v>16</v>
      </c>
      <c r="AC26" s="9">
        <v>100</v>
      </c>
      <c r="AD26" s="2"/>
      <c r="AE26" s="2"/>
      <c r="AF26" s="2"/>
    </row>
    <row r="27" spans="2:32" x14ac:dyDescent="0.25">
      <c r="B27" s="30"/>
      <c r="C27" s="30"/>
      <c r="D27" s="32" t="s">
        <v>23</v>
      </c>
      <c r="E27" s="33"/>
      <c r="F27" s="33"/>
      <c r="G27" s="33"/>
      <c r="H27" s="33"/>
      <c r="I27" s="33"/>
      <c r="J27" s="33"/>
      <c r="K27" s="34"/>
      <c r="L27" s="12">
        <v>0</v>
      </c>
      <c r="M27" s="3">
        <f>(L27/L26)*100</f>
        <v>0</v>
      </c>
      <c r="N27" s="32" t="s">
        <v>23</v>
      </c>
      <c r="O27" s="33"/>
      <c r="P27" s="33"/>
      <c r="Q27" s="33"/>
      <c r="R27" s="33"/>
      <c r="S27" s="34"/>
      <c r="T27" s="12">
        <v>0</v>
      </c>
      <c r="U27" s="3">
        <f>(T27/T26)*100</f>
        <v>0</v>
      </c>
      <c r="V27" s="32" t="s">
        <v>23</v>
      </c>
      <c r="W27" s="33"/>
      <c r="X27" s="33"/>
      <c r="Y27" s="33"/>
      <c r="Z27" s="33"/>
      <c r="AA27" s="34"/>
      <c r="AB27" s="12">
        <v>0</v>
      </c>
      <c r="AC27" s="3">
        <f>(AB27/AB26)*100</f>
        <v>0</v>
      </c>
      <c r="AD27" s="2"/>
      <c r="AE27" s="2"/>
      <c r="AF27" s="2"/>
    </row>
    <row r="28" spans="2:32" x14ac:dyDescent="0.25">
      <c r="B28" s="30"/>
      <c r="C28" s="30"/>
      <c r="D28" s="32" t="s">
        <v>24</v>
      </c>
      <c r="E28" s="33"/>
      <c r="F28" s="33"/>
      <c r="G28" s="33"/>
      <c r="H28" s="33"/>
      <c r="I28" s="33"/>
      <c r="J28" s="33"/>
      <c r="K28" s="34"/>
      <c r="L28" s="12"/>
      <c r="M28" s="3">
        <f>(L28/L26)*100</f>
        <v>0</v>
      </c>
      <c r="N28" s="32" t="s">
        <v>24</v>
      </c>
      <c r="O28" s="33"/>
      <c r="P28" s="33"/>
      <c r="Q28" s="33"/>
      <c r="R28" s="33"/>
      <c r="S28" s="34"/>
      <c r="T28" s="12"/>
      <c r="U28" s="3">
        <f>(T28/T26)*100</f>
        <v>0</v>
      </c>
      <c r="V28" s="32" t="s">
        <v>24</v>
      </c>
      <c r="W28" s="33"/>
      <c r="X28" s="33"/>
      <c r="Y28" s="33"/>
      <c r="Z28" s="33"/>
      <c r="AA28" s="34"/>
      <c r="AB28" s="12"/>
      <c r="AC28" s="3" t="e">
        <f>(AB28/AD43AB40)*100</f>
        <v>#NAME?</v>
      </c>
      <c r="AD28" s="2"/>
      <c r="AE28" s="2"/>
      <c r="AF28" s="2"/>
    </row>
    <row r="29" spans="2:32" x14ac:dyDescent="0.25">
      <c r="B29" s="30"/>
      <c r="C29" s="30"/>
      <c r="D29" s="32" t="s">
        <v>25</v>
      </c>
      <c r="E29" s="33"/>
      <c r="F29" s="33"/>
      <c r="G29" s="33"/>
      <c r="H29" s="33"/>
      <c r="I29" s="33"/>
      <c r="J29" s="33"/>
      <c r="K29" s="34"/>
      <c r="L29" s="12"/>
      <c r="M29" s="3">
        <f>(L29/L26)*100</f>
        <v>0</v>
      </c>
      <c r="N29" s="32" t="s">
        <v>25</v>
      </c>
      <c r="O29" s="33"/>
      <c r="P29" s="33"/>
      <c r="Q29" s="33"/>
      <c r="R29" s="33"/>
      <c r="S29" s="34"/>
      <c r="T29" s="12"/>
      <c r="U29" s="3">
        <f>(T29/T26)*100</f>
        <v>0</v>
      </c>
      <c r="V29" s="32" t="s">
        <v>25</v>
      </c>
      <c r="W29" s="33"/>
      <c r="X29" s="33"/>
      <c r="Y29" s="33"/>
      <c r="Z29" s="33"/>
      <c r="AA29" s="34"/>
      <c r="AB29" s="12"/>
      <c r="AC29" s="3"/>
      <c r="AD29" s="2"/>
      <c r="AE29" s="2"/>
      <c r="AF29" s="2"/>
    </row>
    <row r="30" spans="2:32" x14ac:dyDescent="0.25">
      <c r="B30" s="30"/>
      <c r="C30" s="30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4"/>
      <c r="AE30" s="1" t="s">
        <v>13</v>
      </c>
      <c r="AF30" s="10" t="s">
        <v>9</v>
      </c>
    </row>
    <row r="31" spans="2:32" x14ac:dyDescent="0.25">
      <c r="B31" s="30"/>
      <c r="C31" s="30"/>
      <c r="D31" s="35" t="s">
        <v>19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9">
        <v>16</v>
      </c>
      <c r="AF31" s="9">
        <v>100</v>
      </c>
    </row>
    <row r="32" spans="2:32" x14ac:dyDescent="0.25">
      <c r="B32" s="30"/>
      <c r="C32" s="30"/>
      <c r="D32" s="28" t="s">
        <v>20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12">
        <v>0</v>
      </c>
      <c r="AF32" s="3">
        <f>(AE32/AE31)*100</f>
        <v>0</v>
      </c>
    </row>
    <row r="33" spans="2:32" x14ac:dyDescent="0.25">
      <c r="B33" s="30"/>
      <c r="C33" s="30"/>
      <c r="D33" s="28" t="s">
        <v>21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2"/>
      <c r="AF33" s="3">
        <f>(AE33/AE31)*100</f>
        <v>0</v>
      </c>
    </row>
    <row r="34" spans="2:32" x14ac:dyDescent="0.25">
      <c r="B34" s="31"/>
      <c r="C34" s="31"/>
      <c r="D34" s="28" t="s">
        <v>22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12"/>
      <c r="AF34" s="3"/>
    </row>
    <row r="91" spans="10:11" x14ac:dyDescent="0.25">
      <c r="J91">
        <v>1</v>
      </c>
      <c r="K91" t="s">
        <v>15</v>
      </c>
    </row>
    <row r="92" spans="10:11" x14ac:dyDescent="0.25">
      <c r="J92">
        <v>1.6</v>
      </c>
      <c r="K92" t="s">
        <v>16</v>
      </c>
    </row>
    <row r="93" spans="10:11" x14ac:dyDescent="0.25">
      <c r="J93">
        <v>2.6</v>
      </c>
      <c r="K93" t="s">
        <v>17</v>
      </c>
    </row>
  </sheetData>
  <mergeCells count="43">
    <mergeCell ref="D30:AD30"/>
    <mergeCell ref="V25:AA25"/>
    <mergeCell ref="V26:AA26"/>
    <mergeCell ref="V27:AA27"/>
    <mergeCell ref="V28:AA28"/>
    <mergeCell ref="V29:AA29"/>
    <mergeCell ref="S7:S8"/>
    <mergeCell ref="T7:T8"/>
    <mergeCell ref="U7:U8"/>
    <mergeCell ref="AA7:AA8"/>
    <mergeCell ref="AB7:AB8"/>
    <mergeCell ref="D32:AD32"/>
    <mergeCell ref="D33:AD33"/>
    <mergeCell ref="D34:AD34"/>
    <mergeCell ref="B25:B34"/>
    <mergeCell ref="C25:C34"/>
    <mergeCell ref="D25:K25"/>
    <mergeCell ref="D26:K26"/>
    <mergeCell ref="D27:K27"/>
    <mergeCell ref="D28:K28"/>
    <mergeCell ref="D29:K29"/>
    <mergeCell ref="N25:S25"/>
    <mergeCell ref="N26:S26"/>
    <mergeCell ref="N27:S27"/>
    <mergeCell ref="D31:AD31"/>
    <mergeCell ref="N28:S28"/>
    <mergeCell ref="N29:S29"/>
    <mergeCell ref="A2:AG2"/>
    <mergeCell ref="A3:AG3"/>
    <mergeCell ref="A4:AG4"/>
    <mergeCell ref="B6:AF6"/>
    <mergeCell ref="B7:B8"/>
    <mergeCell ref="C7:C8"/>
    <mergeCell ref="D7:J7"/>
    <mergeCell ref="N7:R7"/>
    <mergeCell ref="V7:Z7"/>
    <mergeCell ref="AD7:AD8"/>
    <mergeCell ref="AE7:AE8"/>
    <mergeCell ref="AF7:AF8"/>
    <mergeCell ref="K7:K8"/>
    <mergeCell ref="L7:L8"/>
    <mergeCell ref="AC7:AC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старт</vt:lpstr>
      <vt:lpstr>5-6 промежуток</vt:lpstr>
      <vt:lpstr>5-6 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2023-03-30T07:16:33Z</dcterms:modified>
</cp:coreProperties>
</file>