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CB50132-3A6A-4222-AD0C-8809166B33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-6 старт" sheetId="7" r:id="rId1"/>
    <sheet name="5-6 промежуток" sheetId="8" r:id="rId2"/>
    <sheet name="5-6 итог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4" i="9" l="1"/>
  <c r="AH24" i="9" s="1"/>
  <c r="AI24" i="9" s="1"/>
  <c r="AG23" i="9"/>
  <c r="AH23" i="9" s="1"/>
  <c r="AI23" i="9" s="1"/>
  <c r="AG22" i="9"/>
  <c r="AH22" i="9" s="1"/>
  <c r="AI22" i="9" s="1"/>
  <c r="AG21" i="9"/>
  <c r="AH21" i="9" s="1"/>
  <c r="AI21" i="9" s="1"/>
  <c r="AG20" i="9"/>
  <c r="AH20" i="9" s="1"/>
  <c r="AI20" i="9" s="1"/>
  <c r="AG19" i="9"/>
  <c r="AH19" i="9" s="1"/>
  <c r="AI19" i="9" s="1"/>
  <c r="AG18" i="9"/>
  <c r="AH18" i="9" s="1"/>
  <c r="AI18" i="9" s="1"/>
  <c r="AG17" i="9"/>
  <c r="AH17" i="9" s="1"/>
  <c r="AI17" i="9" s="1"/>
  <c r="AG16" i="9"/>
  <c r="AH16" i="9" s="1"/>
  <c r="AI16" i="9" s="1"/>
  <c r="AG15" i="9"/>
  <c r="AH15" i="9" s="1"/>
  <c r="AI15" i="9" s="1"/>
  <c r="AG14" i="9"/>
  <c r="AH14" i="9" s="1"/>
  <c r="AI14" i="9" s="1"/>
  <c r="AG13" i="9"/>
  <c r="AH13" i="9" s="1"/>
  <c r="AI13" i="9" s="1"/>
  <c r="AG12" i="9"/>
  <c r="AH12" i="9" s="1"/>
  <c r="AI12" i="9" s="1"/>
  <c r="AG11" i="9"/>
  <c r="AH11" i="9" s="1"/>
  <c r="AI11" i="9" s="1"/>
  <c r="AG10" i="9"/>
  <c r="AH10" i="9" s="1"/>
  <c r="AI10" i="9" s="1"/>
  <c r="AG9" i="9"/>
  <c r="AH9" i="9" s="1"/>
  <c r="AL34" i="9" l="1"/>
  <c r="AL33" i="9"/>
  <c r="AL32" i="9"/>
  <c r="AI28" i="9"/>
  <c r="AI27" i="9"/>
  <c r="M29" i="9"/>
  <c r="M28" i="9"/>
  <c r="M27" i="9"/>
  <c r="L10" i="9" l="1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16" i="9"/>
  <c r="M16" i="9" s="1"/>
  <c r="L17" i="9"/>
  <c r="M17" i="9" s="1"/>
  <c r="L18" i="9"/>
  <c r="M18" i="9" s="1"/>
  <c r="L19" i="9"/>
  <c r="M19" i="9" s="1"/>
  <c r="L20" i="9"/>
  <c r="M20" i="9" s="1"/>
  <c r="L21" i="9"/>
  <c r="M21" i="9" s="1"/>
  <c r="L22" i="9"/>
  <c r="M22" i="9" s="1"/>
  <c r="L23" i="9"/>
  <c r="M23" i="9" s="1"/>
  <c r="L24" i="9"/>
  <c r="M24" i="9" s="1"/>
  <c r="K10" i="9"/>
  <c r="AJ10" i="9" s="1"/>
  <c r="AK10" i="9" s="1"/>
  <c r="AL10" i="9" s="1"/>
  <c r="K11" i="9"/>
  <c r="AJ11" i="9" s="1"/>
  <c r="AK11" i="9" s="1"/>
  <c r="AL11" i="9" s="1"/>
  <c r="K12" i="9"/>
  <c r="AJ12" i="9" s="1"/>
  <c r="AK12" i="9" s="1"/>
  <c r="AL12" i="9" s="1"/>
  <c r="K13" i="9"/>
  <c r="AJ13" i="9" s="1"/>
  <c r="AK13" i="9" s="1"/>
  <c r="AL13" i="9" s="1"/>
  <c r="K14" i="9"/>
  <c r="AJ14" i="9" s="1"/>
  <c r="AK14" i="9" s="1"/>
  <c r="AL14" i="9" s="1"/>
  <c r="K15" i="9"/>
  <c r="AJ15" i="9" s="1"/>
  <c r="AK15" i="9" s="1"/>
  <c r="AL15" i="9" s="1"/>
  <c r="K16" i="9"/>
  <c r="AJ16" i="9" s="1"/>
  <c r="AK16" i="9" s="1"/>
  <c r="AL16" i="9" s="1"/>
  <c r="K17" i="9"/>
  <c r="AJ17" i="9" s="1"/>
  <c r="AK17" i="9" s="1"/>
  <c r="AL17" i="9" s="1"/>
  <c r="K18" i="9"/>
  <c r="AJ18" i="9" s="1"/>
  <c r="AK18" i="9" s="1"/>
  <c r="AL18" i="9" s="1"/>
  <c r="K19" i="9"/>
  <c r="AJ19" i="9" s="1"/>
  <c r="AK19" i="9" s="1"/>
  <c r="AL19" i="9" s="1"/>
  <c r="K20" i="9"/>
  <c r="AJ20" i="9" s="1"/>
  <c r="AK20" i="9" s="1"/>
  <c r="AL20" i="9" s="1"/>
  <c r="K21" i="9"/>
  <c r="AJ21" i="9" s="1"/>
  <c r="AK21" i="9" s="1"/>
  <c r="AL21" i="9" s="1"/>
  <c r="K22" i="9"/>
  <c r="AJ22" i="9" s="1"/>
  <c r="AK22" i="9" s="1"/>
  <c r="AL22" i="9" s="1"/>
  <c r="K23" i="9"/>
  <c r="AJ23" i="9" s="1"/>
  <c r="AK23" i="9" s="1"/>
  <c r="AL23" i="9" s="1"/>
  <c r="K24" i="9"/>
  <c r="AJ24" i="9" s="1"/>
  <c r="AK24" i="9" s="1"/>
  <c r="AL24" i="9" s="1"/>
  <c r="AI9" i="9"/>
  <c r="L9" i="9"/>
  <c r="M9" i="9" s="1"/>
  <c r="K9" i="9"/>
  <c r="AJ9" i="9" l="1"/>
  <c r="AK9" i="9" s="1"/>
  <c r="AL9" i="9" s="1"/>
</calcChain>
</file>

<file path=xl/sharedStrings.xml><?xml version="1.0" encoding="utf-8"?>
<sst xmlns="http://schemas.openxmlformats.org/spreadsheetml/2006/main" count="86" uniqueCount="69">
  <si>
    <t xml:space="preserve">Лист наблюдения  </t>
  </si>
  <si>
    <t>Образовательная область "Социум"</t>
  </si>
  <si>
    <t>№</t>
  </si>
  <si>
    <t>Ф.И.ребенка</t>
  </si>
  <si>
    <t>Ознакомление с окружающим миром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</si>
  <si>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</si>
  <si>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</si>
  <si>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</si>
  <si>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</si>
  <si>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общее</t>
  </si>
  <si>
    <t>средний</t>
  </si>
  <si>
    <t>к-во</t>
  </si>
  <si>
    <t>уровень</t>
  </si>
  <si>
    <t>Самопознание</t>
  </si>
  <si>
    <t>І ур</t>
  </si>
  <si>
    <t>ІІ ур</t>
  </si>
  <si>
    <t>ІІІ ур</t>
  </si>
  <si>
    <t>Всего детей</t>
  </si>
  <si>
    <t>І уровень</t>
  </si>
  <si>
    <t>ІІ уровень</t>
  </si>
  <si>
    <t>ІІІ уровень</t>
  </si>
  <si>
    <t>А (всего детей)</t>
  </si>
  <si>
    <t xml:space="preserve">В (II уровень) </t>
  </si>
  <si>
    <t>Г (III уровень)</t>
  </si>
  <si>
    <t>Б (I уровень)</t>
  </si>
  <si>
    <t xml:space="preserve">5-6-С.1  проявляет доброту, эмоциональную отзывчивость, уважение к старшим и близким; </t>
  </si>
  <si>
    <t>5-6-С.2 имеет первичные навыки здорового образа жизни; проявляет уважение к противоположному полу;</t>
  </si>
  <si>
    <t>5-6-С.3 знает и понимает необходимость бережного отношения к окружающей природе;</t>
  </si>
  <si>
    <t>5-6-С.4 умеет выражать свое настроение через рисунок, лепку, конструирование;</t>
  </si>
  <si>
    <t>5-6-С.5 различает хорошее и плохое в словах, поведении, старается следовать общепринятым нормам и правилам поведения дома, в детском саду, общественных местах;</t>
  </si>
  <si>
    <t>5-6-С.6 участвует в народных праздниках;</t>
  </si>
  <si>
    <t>5-6-С.7 проявляет гордость за достижения в стране</t>
  </si>
  <si>
    <t>5-6-С.8 владеет понятиями о родственных связях;</t>
  </si>
  <si>
    <t>5-6-С.9 проявляет словесно свои добрые чувства к членам семьи;</t>
  </si>
  <si>
    <t>5-6-С.10 устанавливает связи между свойствами и признаками разнообразных материалов и их использованием;</t>
  </si>
  <si>
    <t>5-6-С.11 свободно ориентируется в помещении детского сада, в ближайшем микрорайоне;</t>
  </si>
  <si>
    <t>5-6-С.12 знает о назначении специальных транспортных средств;</t>
  </si>
  <si>
    <t>5-6-С.13 владеет правилами пользования бытовой техникой;</t>
  </si>
  <si>
    <t>5-6-С.14 рассказывает о труде своих родителей;</t>
  </si>
  <si>
    <t>5-6-С.15 проявляет уважение к людям разных профессий;</t>
  </si>
  <si>
    <t>5-6-С.16 владеет знаниями о родной стране, государственных и народных праздниках, символике страны, о Президенте Республики Казахстан;</t>
  </si>
  <si>
    <t>5-6-С.17 имеет представление о казахстанской армии; проявляет уважение к подвигу ветеранов Великой Отечественной войны;</t>
  </si>
  <si>
    <t>5-6-С.18 знает правила дорожного движения.</t>
  </si>
  <si>
    <t>5-6-С.19 проявляет интерес к природным объектам, особенностям их жизнедеятельности;</t>
  </si>
  <si>
    <t>5-6-С.20 владеет первоначальными навыками ухода за растениями и животными уголка природы;</t>
  </si>
  <si>
    <t>5-6-С.21 откликается на предложения взрослого поухаживать за растениями, животными в уголке природы;</t>
  </si>
  <si>
    <t>5-6-С.22 знает о роли воды в жизни человека и растений;</t>
  </si>
  <si>
    <t>5-6-С.23 устанавливает причинно-следственные зависимости взаимодействия человека с природой.</t>
  </si>
  <si>
    <t>5-6-С.24 проявляет позитивное отношение к природе;</t>
  </si>
  <si>
    <t>5-6-С.25 проявляет эмоциональную отзывчивость и бережное отношение к объектам живой и неживой природы, которые его окружают</t>
  </si>
  <si>
    <t>5-6-С.26 называет ситуации и действия, которые могут нанести вред природе.</t>
  </si>
  <si>
    <t xml:space="preserve"> Амирхан Айдай</t>
  </si>
  <si>
    <t>Саитов Турсун</t>
  </si>
  <si>
    <t>Нурболат Досан</t>
  </si>
  <si>
    <t>Артыгалиева Дарья</t>
  </si>
  <si>
    <t>Арыстанбек Еркеназ</t>
  </si>
  <si>
    <t>Якубов Эмир</t>
  </si>
  <si>
    <t>Усенбаева Амина</t>
  </si>
  <si>
    <t>Кенесжан Нурсыйла</t>
  </si>
  <si>
    <t>Кадралин Алихан</t>
  </si>
  <si>
    <t>Монашев Данияр</t>
  </si>
  <si>
    <t>Карабек Сабина</t>
  </si>
  <si>
    <t>Тормантай Адеми</t>
  </si>
  <si>
    <t>Кеншилик Айнамкоз</t>
  </si>
  <si>
    <t>Балиева Азмина</t>
  </si>
  <si>
    <t>Гоголь Полина</t>
  </si>
  <si>
    <t>Толеген Нурсезим</t>
  </si>
  <si>
    <t xml:space="preserve">результатов диагностики  стартового контроля в предшкольной  группе (от 5 до 6 лет) </t>
  </si>
  <si>
    <t xml:space="preserve">Учебный год: __2022-2023__________       Группа:7 Солнышко____________________     Дата проведения:10.09.22г__________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</si>
</sst>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7:K107"/>
  <sheetViews>
    <sheetView tabSelected="1" zoomScale="80" zoomScaleNormal="80" workbookViewId="0">
      <selection activeCell="A2" sqref="A2:AF101"/>
    </sheetView>
  </sheetViews>
  <sheetFormatPr defaultRowHeight="15" x14ac:dyDescent="0.25"/>
  <cols>
    <col min="2" max="2" width="5.7109375" customWidth="1"/>
    <col min="3" max="3" width="29.85546875" customWidth="1"/>
    <col min="4" max="4" width="8.42578125" customWidth="1"/>
    <col min="5" max="5" width="6" customWidth="1"/>
    <col min="6" max="6" width="9.28515625" customWidth="1"/>
    <col min="7" max="7" width="8.42578125" customWidth="1"/>
    <col min="8" max="8" width="6.7109375" customWidth="1"/>
    <col min="9" max="9" width="9.85546875" customWidth="1"/>
    <col min="10" max="10" width="4.28515625" customWidth="1"/>
    <col min="11" max="11" width="5.7109375" customWidth="1"/>
    <col min="12" max="12" width="9.7109375" customWidth="1"/>
    <col min="13" max="13" width="6.28515625" customWidth="1"/>
    <col min="14" max="14" width="9.85546875" customWidth="1"/>
    <col min="15" max="15" width="6" customWidth="1"/>
    <col min="16" max="17" width="6.140625" customWidth="1"/>
    <col min="18" max="18" width="6.28515625" customWidth="1"/>
    <col min="19" max="19" width="5.140625" customWidth="1"/>
    <col min="20" max="20" width="10" customWidth="1"/>
    <col min="21" max="21" width="15" customWidth="1"/>
    <col min="22" max="22" width="6.140625" customWidth="1"/>
    <col min="23" max="23" width="5.85546875" customWidth="1"/>
    <col min="24" max="24" width="9.140625" customWidth="1"/>
    <col min="25" max="25" width="9.42578125" customWidth="1"/>
    <col min="26" max="26" width="4.5703125" customWidth="1"/>
    <col min="27" max="27" width="5.7109375" customWidth="1"/>
    <col min="28" max="28" width="9.28515625" customWidth="1"/>
  </cols>
  <sheetData>
    <row r="7" ht="36.75" customHeight="1" x14ac:dyDescent="0.25"/>
    <row r="8" ht="225" customHeight="1" x14ac:dyDescent="0.25"/>
    <row r="105" spans="10:11" x14ac:dyDescent="0.25">
      <c r="J105">
        <v>1</v>
      </c>
      <c r="K105" t="s">
        <v>14</v>
      </c>
    </row>
    <row r="106" spans="10:11" x14ac:dyDescent="0.25">
      <c r="J106">
        <v>1.6</v>
      </c>
      <c r="K106" t="s">
        <v>15</v>
      </c>
    </row>
    <row r="107" spans="10:11" x14ac:dyDescent="0.25">
      <c r="J107">
        <v>2.6</v>
      </c>
      <c r="K107" t="s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7:K107"/>
  <sheetViews>
    <sheetView topLeftCell="J1" zoomScale="78" zoomScaleNormal="78" workbookViewId="0">
      <selection activeCell="P1" sqref="A1:AK102"/>
    </sheetView>
  </sheetViews>
  <sheetFormatPr defaultRowHeight="15" x14ac:dyDescent="0.25"/>
  <cols>
    <col min="2" max="2" width="4.85546875" customWidth="1"/>
    <col min="3" max="3" width="32" customWidth="1"/>
    <col min="4" max="4" width="9.85546875" customWidth="1"/>
    <col min="5" max="5" width="7" customWidth="1"/>
    <col min="6" max="6" width="9.140625" customWidth="1"/>
    <col min="7" max="7" width="10" customWidth="1"/>
    <col min="8" max="8" width="7.28515625" customWidth="1"/>
    <col min="9" max="9" width="10.140625" customWidth="1"/>
    <col min="10" max="10" width="5.42578125" customWidth="1"/>
    <col min="11" max="11" width="5.140625" customWidth="1"/>
    <col min="12" max="12" width="9" customWidth="1"/>
    <col min="13" max="13" width="8.28515625" customWidth="1"/>
    <col min="14" max="14" width="5.7109375" customWidth="1"/>
    <col min="15" max="15" width="7.85546875" customWidth="1"/>
    <col min="16" max="16" width="5.7109375" customWidth="1"/>
    <col min="17" max="17" width="6.85546875" customWidth="1"/>
    <col min="18" max="18" width="10" customWidth="1"/>
    <col min="19" max="19" width="7.7109375" customWidth="1"/>
    <col min="20" max="20" width="8.140625" customWidth="1"/>
    <col min="21" max="21" width="11.140625" customWidth="1"/>
    <col min="22" max="22" width="8" customWidth="1"/>
    <col min="23" max="23" width="7.5703125" customWidth="1"/>
    <col min="24" max="24" width="9.85546875" customWidth="1"/>
    <col min="25" max="25" width="7" customWidth="1"/>
    <col min="26" max="26" width="6.42578125" customWidth="1"/>
    <col min="27" max="27" width="7" customWidth="1"/>
    <col min="28" max="28" width="5.85546875" customWidth="1"/>
    <col min="29" max="29" width="8.85546875" customWidth="1"/>
    <col min="30" max="30" width="7.140625" customWidth="1"/>
    <col min="31" max="32" width="5" customWidth="1"/>
    <col min="33" max="33" width="10.140625" customWidth="1"/>
    <col min="36" max="36" width="11.28515625" customWidth="1"/>
  </cols>
  <sheetData>
    <row r="7" ht="28.5" customHeight="1" x14ac:dyDescent="0.25"/>
    <row r="8" ht="224.25" customHeight="1" x14ac:dyDescent="0.25"/>
    <row r="105" spans="10:11" x14ac:dyDescent="0.25">
      <c r="J105">
        <v>1</v>
      </c>
      <c r="K105" t="s">
        <v>14</v>
      </c>
    </row>
    <row r="106" spans="10:11" x14ac:dyDescent="0.25">
      <c r="J106">
        <v>1.6</v>
      </c>
      <c r="K106" t="s">
        <v>15</v>
      </c>
    </row>
    <row r="107" spans="10:11" x14ac:dyDescent="0.25">
      <c r="J107">
        <v>2.6</v>
      </c>
      <c r="K107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93"/>
  <sheetViews>
    <sheetView zoomScale="62" zoomScaleNormal="62" workbookViewId="0">
      <selection activeCell="AL34" sqref="AL34"/>
    </sheetView>
  </sheetViews>
  <sheetFormatPr defaultRowHeight="15" x14ac:dyDescent="0.25"/>
  <cols>
    <col min="2" max="2" width="4.7109375" customWidth="1"/>
    <col min="3" max="3" width="32.42578125" customWidth="1"/>
    <col min="4" max="4" width="8.28515625" customWidth="1"/>
    <col min="5" max="5" width="9" customWidth="1"/>
    <col min="6" max="6" width="9.140625" customWidth="1"/>
    <col min="7" max="7" width="9" customWidth="1"/>
    <col min="8" max="8" width="14.5703125" customWidth="1"/>
    <col min="9" max="9" width="6.5703125" customWidth="1"/>
    <col min="10" max="10" width="7.42578125" customWidth="1"/>
    <col min="11" max="12" width="4.85546875" customWidth="1"/>
    <col min="13" max="13" width="9.7109375" customWidth="1"/>
    <col min="14" max="14" width="6.140625" customWidth="1"/>
    <col min="15" max="15" width="6.28515625" customWidth="1"/>
    <col min="16" max="16" width="10" customWidth="1"/>
    <col min="17" max="17" width="8.85546875" customWidth="1"/>
    <col min="18" max="18" width="6.42578125" customWidth="1"/>
    <col min="19" max="19" width="5.7109375" customWidth="1"/>
    <col min="20" max="20" width="5.85546875" customWidth="1"/>
    <col min="21" max="21" width="6.28515625" customWidth="1"/>
    <col min="22" max="22" width="11.5703125" customWidth="1"/>
    <col min="23" max="23" width="13.42578125" customWidth="1"/>
    <col min="24" max="24" width="6.85546875" customWidth="1"/>
    <col min="25" max="25" width="9.140625" customWidth="1"/>
    <col min="26" max="26" width="9.28515625" customWidth="1"/>
    <col min="27" max="27" width="9.140625" customWidth="1"/>
    <col min="28" max="28" width="6.5703125" customWidth="1"/>
    <col min="29" max="29" width="8.85546875" customWidth="1"/>
    <col min="30" max="30" width="5.85546875" customWidth="1"/>
    <col min="31" max="31" width="12.42578125" customWidth="1"/>
    <col min="32" max="32" width="9.140625" customWidth="1"/>
    <col min="33" max="33" width="4.28515625" customWidth="1"/>
    <col min="34" max="34" width="7" customWidth="1"/>
    <col min="35" max="35" width="10" customWidth="1"/>
    <col min="38" max="38" width="10.5703125" customWidth="1"/>
  </cols>
  <sheetData>
    <row r="2" spans="1:39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x14ac:dyDescent="0.25">
      <c r="A3" s="13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x14ac:dyDescent="0.25">
      <c r="A4" s="13" t="s">
        <v>68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6" spans="1:39" x14ac:dyDescent="0.25">
      <c r="B6" s="14" t="s">
        <v>1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4"/>
      <c r="AK6" s="14"/>
      <c r="AL6" s="14"/>
    </row>
    <row r="7" spans="1:39" ht="15" customHeight="1" x14ac:dyDescent="0.25">
      <c r="B7" s="16" t="s">
        <v>2</v>
      </c>
      <c r="C7" s="17" t="s">
        <v>3</v>
      </c>
      <c r="D7" s="16" t="s">
        <v>13</v>
      </c>
      <c r="E7" s="16"/>
      <c r="F7" s="16"/>
      <c r="G7" s="16"/>
      <c r="H7" s="16"/>
      <c r="I7" s="16"/>
      <c r="J7" s="16"/>
      <c r="K7" s="22" t="s">
        <v>9</v>
      </c>
      <c r="L7" s="23" t="s">
        <v>10</v>
      </c>
      <c r="M7" s="24" t="s">
        <v>12</v>
      </c>
      <c r="N7" s="32" t="s">
        <v>4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4"/>
      <c r="AG7" s="22" t="s">
        <v>9</v>
      </c>
      <c r="AH7" s="23" t="s">
        <v>10</v>
      </c>
      <c r="AI7" s="24" t="s">
        <v>12</v>
      </c>
      <c r="AJ7" s="18" t="s">
        <v>5</v>
      </c>
      <c r="AK7" s="20" t="s">
        <v>6</v>
      </c>
      <c r="AL7" s="21" t="s">
        <v>7</v>
      </c>
    </row>
    <row r="8" spans="1:39" ht="225" customHeight="1" x14ac:dyDescent="0.25">
      <c r="B8" s="16"/>
      <c r="C8" s="16"/>
      <c r="D8" s="12" t="s">
        <v>25</v>
      </c>
      <c r="E8" s="12" t="s">
        <v>26</v>
      </c>
      <c r="F8" s="12" t="s">
        <v>27</v>
      </c>
      <c r="G8" s="12" t="s">
        <v>28</v>
      </c>
      <c r="H8" s="12" t="s">
        <v>29</v>
      </c>
      <c r="I8" s="12" t="s">
        <v>30</v>
      </c>
      <c r="J8" s="12" t="s">
        <v>31</v>
      </c>
      <c r="K8" s="22"/>
      <c r="L8" s="23"/>
      <c r="M8" s="24"/>
      <c r="N8" s="12" t="s">
        <v>32</v>
      </c>
      <c r="O8" s="12" t="s">
        <v>33</v>
      </c>
      <c r="P8" s="12" t="s">
        <v>34</v>
      </c>
      <c r="Q8" s="12" t="s">
        <v>35</v>
      </c>
      <c r="R8" s="12" t="s">
        <v>36</v>
      </c>
      <c r="S8" s="12" t="s">
        <v>37</v>
      </c>
      <c r="T8" s="12" t="s">
        <v>38</v>
      </c>
      <c r="U8" s="12" t="s">
        <v>39</v>
      </c>
      <c r="V8" s="12" t="s">
        <v>40</v>
      </c>
      <c r="W8" s="12" t="s">
        <v>41</v>
      </c>
      <c r="X8" s="12" t="s">
        <v>42</v>
      </c>
      <c r="Y8" s="12" t="s">
        <v>43</v>
      </c>
      <c r="Z8" s="12" t="s">
        <v>44</v>
      </c>
      <c r="AA8" s="12" t="s">
        <v>45</v>
      </c>
      <c r="AB8" s="12" t="s">
        <v>46</v>
      </c>
      <c r="AC8" s="12" t="s">
        <v>47</v>
      </c>
      <c r="AD8" s="12" t="s">
        <v>48</v>
      </c>
      <c r="AE8" s="12" t="s">
        <v>49</v>
      </c>
      <c r="AF8" s="12" t="s">
        <v>50</v>
      </c>
      <c r="AG8" s="22"/>
      <c r="AH8" s="23"/>
      <c r="AI8" s="24"/>
      <c r="AJ8" s="19"/>
      <c r="AK8" s="20"/>
      <c r="AL8" s="21"/>
    </row>
    <row r="9" spans="1:39" x14ac:dyDescent="0.25">
      <c r="B9" s="1">
        <v>1</v>
      </c>
      <c r="C9" s="1" t="s">
        <v>51</v>
      </c>
      <c r="D9" s="1">
        <v>2</v>
      </c>
      <c r="E9" s="1">
        <v>1</v>
      </c>
      <c r="F9" s="1">
        <v>2</v>
      </c>
      <c r="G9" s="1">
        <v>1</v>
      </c>
      <c r="H9" s="1">
        <v>2</v>
      </c>
      <c r="I9" s="1">
        <v>1</v>
      </c>
      <c r="J9" s="1">
        <v>1</v>
      </c>
      <c r="K9" s="4">
        <f>SUM(D9:J9)</f>
        <v>10</v>
      </c>
      <c r="L9" s="6">
        <f>AVERAGE(D9:J9)</f>
        <v>1.4285714285714286</v>
      </c>
      <c r="M9" s="11" t="str">
        <f t="shared" ref="M9:M24" si="0">IF(D9="","",VLOOKUP(L9,$J$91:$K$93,2,TRUE))</f>
        <v>І ур</v>
      </c>
      <c r="N9" s="1">
        <v>2</v>
      </c>
      <c r="O9" s="1">
        <v>1</v>
      </c>
      <c r="P9" s="1">
        <v>2</v>
      </c>
      <c r="Q9" s="1">
        <v>1</v>
      </c>
      <c r="R9" s="1">
        <v>2</v>
      </c>
      <c r="S9" s="1">
        <v>1</v>
      </c>
      <c r="T9" s="1">
        <v>2</v>
      </c>
      <c r="U9" s="1">
        <v>1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1</v>
      </c>
      <c r="AB9" s="1">
        <v>2</v>
      </c>
      <c r="AC9" s="1">
        <v>2</v>
      </c>
      <c r="AD9" s="1">
        <v>2</v>
      </c>
      <c r="AE9" s="1">
        <v>2</v>
      </c>
      <c r="AF9" s="1">
        <v>1</v>
      </c>
      <c r="AG9" s="4">
        <f>SUM(N9:AF9)</f>
        <v>32</v>
      </c>
      <c r="AH9" s="6">
        <f>AVERAGE(AG9/19)</f>
        <v>1.6842105263157894</v>
      </c>
      <c r="AI9" s="11" t="str">
        <f t="shared" ref="AI9:AI24" si="1">IF(Y9="","",VLOOKUP(AH9,$J$91:$K$93,2,TRUE))</f>
        <v>ІІ ур</v>
      </c>
      <c r="AJ9" s="5">
        <f>K9+AG9</f>
        <v>42</v>
      </c>
      <c r="AK9" s="7">
        <f>AJ9/26</f>
        <v>1.6153846153846154</v>
      </c>
      <c r="AL9" s="11" t="str">
        <f t="shared" ref="AL9:AL24" si="2">IF(AD9="","",VLOOKUP(AK9,$J$91:$K$93,2,TRUE))</f>
        <v>ІІ ур</v>
      </c>
    </row>
    <row r="10" spans="1:39" x14ac:dyDescent="0.25">
      <c r="B10" s="1">
        <v>2</v>
      </c>
      <c r="C10" s="1" t="s">
        <v>52</v>
      </c>
      <c r="D10" s="1">
        <v>1</v>
      </c>
      <c r="E10" s="1">
        <v>2</v>
      </c>
      <c r="F10" s="1">
        <v>1</v>
      </c>
      <c r="G10" s="1">
        <v>2</v>
      </c>
      <c r="H10" s="1">
        <v>2</v>
      </c>
      <c r="I10" s="1">
        <v>2</v>
      </c>
      <c r="J10" s="1">
        <v>2</v>
      </c>
      <c r="K10" s="4">
        <f t="shared" ref="K10:K24" si="3">SUM(D10:J10)</f>
        <v>12</v>
      </c>
      <c r="L10" s="6">
        <f t="shared" ref="L10:L24" si="4">AVERAGE(D10:J10)</f>
        <v>1.7142857142857142</v>
      </c>
      <c r="M10" s="11" t="str">
        <f t="shared" si="0"/>
        <v>ІІ ур</v>
      </c>
      <c r="N10" s="1">
        <v>1</v>
      </c>
      <c r="O10" s="1">
        <v>2</v>
      </c>
      <c r="P10" s="1">
        <v>1</v>
      </c>
      <c r="Q10" s="1">
        <v>2</v>
      </c>
      <c r="R10" s="1">
        <v>1</v>
      </c>
      <c r="S10" s="1">
        <v>2</v>
      </c>
      <c r="T10" s="1">
        <v>1</v>
      </c>
      <c r="U10" s="1">
        <v>2</v>
      </c>
      <c r="V10" s="1">
        <v>2</v>
      </c>
      <c r="W10" s="1">
        <v>2</v>
      </c>
      <c r="X10" s="1">
        <v>1</v>
      </c>
      <c r="Y10" s="1">
        <v>1</v>
      </c>
      <c r="Z10" s="1">
        <v>2</v>
      </c>
      <c r="AA10" s="1">
        <v>1</v>
      </c>
      <c r="AB10" s="1">
        <v>1</v>
      </c>
      <c r="AC10" s="1">
        <v>2</v>
      </c>
      <c r="AD10" s="1">
        <v>1</v>
      </c>
      <c r="AE10" s="1">
        <v>1</v>
      </c>
      <c r="AF10" s="1">
        <v>1</v>
      </c>
      <c r="AG10" s="4">
        <f t="shared" ref="AG10:AG24" si="5">SUM(N10:AF10)</f>
        <v>27</v>
      </c>
      <c r="AH10" s="6">
        <f t="shared" ref="AH10:AH24" si="6">AVERAGE(AG10/19)</f>
        <v>1.4210526315789473</v>
      </c>
      <c r="AI10" s="11" t="str">
        <f t="shared" si="1"/>
        <v>І ур</v>
      </c>
      <c r="AJ10" s="5">
        <f t="shared" ref="AJ10:AJ24" si="7">K10+AG10</f>
        <v>39</v>
      </c>
      <c r="AK10" s="7">
        <f t="shared" ref="AK10:AK24" si="8">AJ10/26</f>
        <v>1.5</v>
      </c>
      <c r="AL10" s="11" t="str">
        <f t="shared" si="2"/>
        <v>І ур</v>
      </c>
    </row>
    <row r="11" spans="1:39" x14ac:dyDescent="0.25">
      <c r="B11" s="1">
        <v>3</v>
      </c>
      <c r="C11" s="1" t="s">
        <v>53</v>
      </c>
      <c r="D11" s="1">
        <v>2</v>
      </c>
      <c r="E11" s="1">
        <v>1</v>
      </c>
      <c r="F11" s="1">
        <v>2</v>
      </c>
      <c r="G11" s="1">
        <v>1</v>
      </c>
      <c r="H11" s="1">
        <v>2</v>
      </c>
      <c r="I11" s="1">
        <v>1</v>
      </c>
      <c r="J11" s="1">
        <v>1</v>
      </c>
      <c r="K11" s="4">
        <f t="shared" si="3"/>
        <v>10</v>
      </c>
      <c r="L11" s="6">
        <f t="shared" si="4"/>
        <v>1.4285714285714286</v>
      </c>
      <c r="M11" s="11" t="str">
        <f t="shared" si="0"/>
        <v>І ур</v>
      </c>
      <c r="N11" s="1">
        <v>1</v>
      </c>
      <c r="O11" s="1">
        <v>1</v>
      </c>
      <c r="P11" s="1">
        <v>2</v>
      </c>
      <c r="Q11" s="1">
        <v>1</v>
      </c>
      <c r="R11" s="1">
        <v>2</v>
      </c>
      <c r="S11" s="1">
        <v>1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v>2</v>
      </c>
      <c r="AA11" s="1">
        <v>2</v>
      </c>
      <c r="AB11" s="1">
        <v>1</v>
      </c>
      <c r="AC11" s="1">
        <v>2</v>
      </c>
      <c r="AD11" s="1">
        <v>2</v>
      </c>
      <c r="AE11" s="1">
        <v>2</v>
      </c>
      <c r="AF11" s="1">
        <v>1</v>
      </c>
      <c r="AG11" s="4">
        <f t="shared" si="5"/>
        <v>32</v>
      </c>
      <c r="AH11" s="6">
        <f t="shared" si="6"/>
        <v>1.6842105263157894</v>
      </c>
      <c r="AI11" s="11" t="str">
        <f t="shared" si="1"/>
        <v>ІІ ур</v>
      </c>
      <c r="AJ11" s="5">
        <f t="shared" si="7"/>
        <v>42</v>
      </c>
      <c r="AK11" s="7">
        <f t="shared" si="8"/>
        <v>1.6153846153846154</v>
      </c>
      <c r="AL11" s="11" t="str">
        <f t="shared" si="2"/>
        <v>ІІ ур</v>
      </c>
    </row>
    <row r="12" spans="1:39" x14ac:dyDescent="0.25">
      <c r="B12" s="1">
        <v>4</v>
      </c>
      <c r="C12" s="1" t="s">
        <v>54</v>
      </c>
      <c r="D12" s="1">
        <v>1</v>
      </c>
      <c r="E12" s="1">
        <v>2</v>
      </c>
      <c r="F12" s="1">
        <v>2</v>
      </c>
      <c r="G12" s="1">
        <v>1</v>
      </c>
      <c r="H12" s="1">
        <v>2</v>
      </c>
      <c r="I12" s="1">
        <v>1</v>
      </c>
      <c r="J12" s="1">
        <v>1</v>
      </c>
      <c r="K12" s="4">
        <f t="shared" si="3"/>
        <v>10</v>
      </c>
      <c r="L12" s="6">
        <f t="shared" si="4"/>
        <v>1.4285714285714286</v>
      </c>
      <c r="M12" s="11" t="str">
        <f t="shared" si="0"/>
        <v>І ур</v>
      </c>
      <c r="N12" s="1">
        <v>1</v>
      </c>
      <c r="O12" s="1">
        <v>2</v>
      </c>
      <c r="P12" s="1">
        <v>1</v>
      </c>
      <c r="Q12" s="1">
        <v>2</v>
      </c>
      <c r="R12" s="1">
        <v>1</v>
      </c>
      <c r="S12" s="1">
        <v>1</v>
      </c>
      <c r="T12" s="1">
        <v>2</v>
      </c>
      <c r="U12" s="1">
        <v>1</v>
      </c>
      <c r="V12" s="1">
        <v>2</v>
      </c>
      <c r="W12" s="1">
        <v>2</v>
      </c>
      <c r="X12" s="1">
        <v>1</v>
      </c>
      <c r="Y12" s="1">
        <v>1</v>
      </c>
      <c r="Z12" s="1">
        <v>2</v>
      </c>
      <c r="AA12" s="1">
        <v>1</v>
      </c>
      <c r="AB12" s="1">
        <v>1</v>
      </c>
      <c r="AC12" s="1">
        <v>2</v>
      </c>
      <c r="AD12" s="1">
        <v>1</v>
      </c>
      <c r="AE12" s="1">
        <v>2</v>
      </c>
      <c r="AF12" s="1">
        <v>1</v>
      </c>
      <c r="AG12" s="4">
        <f t="shared" si="5"/>
        <v>27</v>
      </c>
      <c r="AH12" s="6">
        <f t="shared" si="6"/>
        <v>1.4210526315789473</v>
      </c>
      <c r="AI12" s="11" t="str">
        <f t="shared" si="1"/>
        <v>І ур</v>
      </c>
      <c r="AJ12" s="5">
        <f t="shared" si="7"/>
        <v>37</v>
      </c>
      <c r="AK12" s="7">
        <f t="shared" si="8"/>
        <v>1.4230769230769231</v>
      </c>
      <c r="AL12" s="11" t="str">
        <f t="shared" si="2"/>
        <v>І ур</v>
      </c>
    </row>
    <row r="13" spans="1:39" x14ac:dyDescent="0.25">
      <c r="B13" s="1">
        <v>5</v>
      </c>
      <c r="C13" s="1" t="s">
        <v>55</v>
      </c>
      <c r="D13" s="1">
        <v>2</v>
      </c>
      <c r="E13" s="1">
        <v>1</v>
      </c>
      <c r="F13" s="1">
        <v>2</v>
      </c>
      <c r="G13" s="1">
        <v>1</v>
      </c>
      <c r="H13" s="1">
        <v>2</v>
      </c>
      <c r="I13" s="1">
        <v>2</v>
      </c>
      <c r="J13" s="1">
        <v>1</v>
      </c>
      <c r="K13" s="4">
        <f t="shared" si="3"/>
        <v>11</v>
      </c>
      <c r="L13" s="6">
        <f t="shared" si="4"/>
        <v>1.5714285714285714</v>
      </c>
      <c r="M13" s="11" t="str">
        <f t="shared" si="0"/>
        <v>І ур</v>
      </c>
      <c r="N13" s="1">
        <v>1</v>
      </c>
      <c r="O13" s="1">
        <v>2</v>
      </c>
      <c r="P13" s="1">
        <v>2</v>
      </c>
      <c r="Q13" s="1">
        <v>1</v>
      </c>
      <c r="R13" s="1">
        <v>2</v>
      </c>
      <c r="S13" s="1">
        <v>2</v>
      </c>
      <c r="T13" s="1">
        <v>1</v>
      </c>
      <c r="U13" s="1">
        <v>2</v>
      </c>
      <c r="V13" s="1">
        <v>2</v>
      </c>
      <c r="W13" s="1">
        <v>1</v>
      </c>
      <c r="X13" s="1">
        <v>2</v>
      </c>
      <c r="Y13" s="1">
        <v>1</v>
      </c>
      <c r="Z13" s="1">
        <v>2</v>
      </c>
      <c r="AA13" s="1">
        <v>1</v>
      </c>
      <c r="AB13" s="1">
        <v>1</v>
      </c>
      <c r="AC13" s="1">
        <v>2</v>
      </c>
      <c r="AD13" s="1">
        <v>1</v>
      </c>
      <c r="AE13" s="1">
        <v>2</v>
      </c>
      <c r="AF13" s="1">
        <v>1</v>
      </c>
      <c r="AG13" s="4">
        <f t="shared" si="5"/>
        <v>29</v>
      </c>
      <c r="AH13" s="6">
        <f t="shared" si="6"/>
        <v>1.5263157894736843</v>
      </c>
      <c r="AI13" s="11" t="str">
        <f t="shared" si="1"/>
        <v>І ур</v>
      </c>
      <c r="AJ13" s="5">
        <f t="shared" si="7"/>
        <v>40</v>
      </c>
      <c r="AK13" s="7">
        <f t="shared" si="8"/>
        <v>1.5384615384615385</v>
      </c>
      <c r="AL13" s="11" t="str">
        <f t="shared" si="2"/>
        <v>І ур</v>
      </c>
    </row>
    <row r="14" spans="1:39" x14ac:dyDescent="0.25">
      <c r="B14" s="1">
        <v>6</v>
      </c>
      <c r="C14" s="1" t="s">
        <v>56</v>
      </c>
      <c r="D14" s="1">
        <v>1</v>
      </c>
      <c r="E14" s="1">
        <v>2</v>
      </c>
      <c r="F14" s="1">
        <v>1</v>
      </c>
      <c r="G14" s="1">
        <v>2</v>
      </c>
      <c r="H14" s="1">
        <v>1</v>
      </c>
      <c r="I14" s="1">
        <v>2</v>
      </c>
      <c r="J14" s="1">
        <v>1</v>
      </c>
      <c r="K14" s="4">
        <f t="shared" si="3"/>
        <v>10</v>
      </c>
      <c r="L14" s="6">
        <f t="shared" si="4"/>
        <v>1.4285714285714286</v>
      </c>
      <c r="M14" s="11" t="str">
        <f t="shared" si="0"/>
        <v>І ур</v>
      </c>
      <c r="N14" s="1">
        <v>2</v>
      </c>
      <c r="O14" s="1">
        <v>1</v>
      </c>
      <c r="P14" s="1">
        <v>1</v>
      </c>
      <c r="Q14" s="1">
        <v>2</v>
      </c>
      <c r="R14" s="1">
        <v>1</v>
      </c>
      <c r="S14" s="1">
        <v>1</v>
      </c>
      <c r="T14" s="1">
        <v>2</v>
      </c>
      <c r="U14" s="1">
        <v>1</v>
      </c>
      <c r="V14" s="1">
        <v>2</v>
      </c>
      <c r="W14" s="1">
        <v>1</v>
      </c>
      <c r="X14" s="1">
        <v>1</v>
      </c>
      <c r="Y14" s="1">
        <v>2</v>
      </c>
      <c r="Z14" s="1">
        <v>1</v>
      </c>
      <c r="AA14" s="1">
        <v>2</v>
      </c>
      <c r="AB14" s="1">
        <v>1</v>
      </c>
      <c r="AC14" s="1">
        <v>1</v>
      </c>
      <c r="AD14" s="1">
        <v>2</v>
      </c>
      <c r="AE14" s="1">
        <v>1</v>
      </c>
      <c r="AF14" s="1">
        <v>2</v>
      </c>
      <c r="AG14" s="4">
        <f t="shared" si="5"/>
        <v>27</v>
      </c>
      <c r="AH14" s="6">
        <f t="shared" si="6"/>
        <v>1.4210526315789473</v>
      </c>
      <c r="AI14" s="11" t="str">
        <f t="shared" si="1"/>
        <v>І ур</v>
      </c>
      <c r="AJ14" s="5">
        <f t="shared" si="7"/>
        <v>37</v>
      </c>
      <c r="AK14" s="7">
        <f t="shared" si="8"/>
        <v>1.4230769230769231</v>
      </c>
      <c r="AL14" s="11" t="str">
        <f t="shared" si="2"/>
        <v>І ур</v>
      </c>
    </row>
    <row r="15" spans="1:39" x14ac:dyDescent="0.25">
      <c r="B15" s="1">
        <v>7</v>
      </c>
      <c r="C15" s="1" t="s">
        <v>57</v>
      </c>
      <c r="D15" s="1">
        <v>2</v>
      </c>
      <c r="E15" s="1">
        <v>1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4">
        <f t="shared" si="3"/>
        <v>13</v>
      </c>
      <c r="L15" s="6">
        <f t="shared" si="4"/>
        <v>1.8571428571428572</v>
      </c>
      <c r="M15" s="11" t="str">
        <f t="shared" si="0"/>
        <v>ІІ ур</v>
      </c>
      <c r="N15" s="1">
        <v>1</v>
      </c>
      <c r="O15" s="1">
        <v>2</v>
      </c>
      <c r="P15" s="1">
        <v>2</v>
      </c>
      <c r="Q15" s="1">
        <v>1</v>
      </c>
      <c r="R15" s="1">
        <v>2</v>
      </c>
      <c r="S15" s="1">
        <v>2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2</v>
      </c>
      <c r="AA15" s="1">
        <v>2</v>
      </c>
      <c r="AB15" s="1">
        <v>1</v>
      </c>
      <c r="AC15" s="1">
        <v>2</v>
      </c>
      <c r="AD15" s="1">
        <v>1</v>
      </c>
      <c r="AE15" s="1">
        <v>1</v>
      </c>
      <c r="AF15" s="1">
        <v>1</v>
      </c>
      <c r="AG15" s="4">
        <f t="shared" si="5"/>
        <v>32</v>
      </c>
      <c r="AH15" s="6">
        <f t="shared" si="6"/>
        <v>1.6842105263157894</v>
      </c>
      <c r="AI15" s="11" t="str">
        <f t="shared" si="1"/>
        <v>ІІ ур</v>
      </c>
      <c r="AJ15" s="5">
        <f t="shared" si="7"/>
        <v>45</v>
      </c>
      <c r="AK15" s="7">
        <f t="shared" si="8"/>
        <v>1.7307692307692308</v>
      </c>
      <c r="AL15" s="11" t="str">
        <f t="shared" si="2"/>
        <v>ІІ ур</v>
      </c>
    </row>
    <row r="16" spans="1:39" x14ac:dyDescent="0.25">
      <c r="B16" s="1">
        <v>8</v>
      </c>
      <c r="C16" s="1" t="s">
        <v>58</v>
      </c>
      <c r="D16" s="1">
        <v>1</v>
      </c>
      <c r="E16" s="1">
        <v>2</v>
      </c>
      <c r="F16" s="1">
        <v>1</v>
      </c>
      <c r="G16" s="1">
        <v>2</v>
      </c>
      <c r="H16" s="1">
        <v>2</v>
      </c>
      <c r="I16" s="1">
        <v>1</v>
      </c>
      <c r="J16" s="1">
        <v>1</v>
      </c>
      <c r="K16" s="4">
        <f t="shared" si="3"/>
        <v>10</v>
      </c>
      <c r="L16" s="6">
        <f t="shared" si="4"/>
        <v>1.4285714285714286</v>
      </c>
      <c r="M16" s="11" t="str">
        <f t="shared" si="0"/>
        <v>І ур</v>
      </c>
      <c r="N16" s="1">
        <v>1</v>
      </c>
      <c r="O16" s="1">
        <v>1</v>
      </c>
      <c r="P16" s="1">
        <v>1</v>
      </c>
      <c r="Q16" s="1">
        <v>1</v>
      </c>
      <c r="R16" s="1">
        <v>2</v>
      </c>
      <c r="S16" s="1">
        <v>1</v>
      </c>
      <c r="T16" s="1">
        <v>2</v>
      </c>
      <c r="U16" s="1">
        <v>1</v>
      </c>
      <c r="V16" s="1">
        <v>2</v>
      </c>
      <c r="W16" s="1">
        <v>2</v>
      </c>
      <c r="X16" s="1">
        <v>1</v>
      </c>
      <c r="Y16" s="1">
        <v>1</v>
      </c>
      <c r="Z16" s="1">
        <v>2</v>
      </c>
      <c r="AA16" s="1">
        <v>2</v>
      </c>
      <c r="AB16" s="1">
        <v>2</v>
      </c>
      <c r="AC16" s="1">
        <v>2</v>
      </c>
      <c r="AD16" s="1">
        <v>1</v>
      </c>
      <c r="AE16" s="1">
        <v>2</v>
      </c>
      <c r="AF16" s="1">
        <v>1</v>
      </c>
      <c r="AG16" s="4">
        <f t="shared" si="5"/>
        <v>28</v>
      </c>
      <c r="AH16" s="6">
        <f t="shared" si="6"/>
        <v>1.4736842105263157</v>
      </c>
      <c r="AI16" s="11" t="str">
        <f t="shared" si="1"/>
        <v>І ур</v>
      </c>
      <c r="AJ16" s="5">
        <f t="shared" si="7"/>
        <v>38</v>
      </c>
      <c r="AK16" s="7">
        <f t="shared" si="8"/>
        <v>1.4615384615384615</v>
      </c>
      <c r="AL16" s="11" t="str">
        <f t="shared" si="2"/>
        <v>І ур</v>
      </c>
    </row>
    <row r="17" spans="2:38" x14ac:dyDescent="0.25">
      <c r="B17" s="1">
        <v>9</v>
      </c>
      <c r="C17" s="1" t="s">
        <v>59</v>
      </c>
      <c r="D17" s="1">
        <v>1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4">
        <f t="shared" si="3"/>
        <v>13</v>
      </c>
      <c r="L17" s="6">
        <f t="shared" si="4"/>
        <v>1.8571428571428572</v>
      </c>
      <c r="M17" s="11" t="str">
        <f t="shared" si="0"/>
        <v>ІІ ур</v>
      </c>
      <c r="N17" s="1">
        <v>1</v>
      </c>
      <c r="O17" s="1">
        <v>2</v>
      </c>
      <c r="P17" s="1">
        <v>1</v>
      </c>
      <c r="Q17" s="1">
        <v>2</v>
      </c>
      <c r="R17" s="1">
        <v>1</v>
      </c>
      <c r="S17" s="1">
        <v>2</v>
      </c>
      <c r="T17" s="1">
        <v>1</v>
      </c>
      <c r="U17" s="1">
        <v>1</v>
      </c>
      <c r="V17" s="1">
        <v>2</v>
      </c>
      <c r="W17" s="1">
        <v>2</v>
      </c>
      <c r="X17" s="1">
        <v>1</v>
      </c>
      <c r="Y17" s="1">
        <v>2</v>
      </c>
      <c r="Z17" s="1">
        <v>1</v>
      </c>
      <c r="AA17" s="1">
        <v>1</v>
      </c>
      <c r="AB17" s="1">
        <v>1</v>
      </c>
      <c r="AC17" s="1">
        <v>2</v>
      </c>
      <c r="AD17" s="1">
        <v>1</v>
      </c>
      <c r="AE17" s="1">
        <v>1</v>
      </c>
      <c r="AF17" s="1">
        <v>2</v>
      </c>
      <c r="AG17" s="4">
        <f t="shared" si="5"/>
        <v>27</v>
      </c>
      <c r="AH17" s="6">
        <f t="shared" si="6"/>
        <v>1.4210526315789473</v>
      </c>
      <c r="AI17" s="11" t="str">
        <f t="shared" si="1"/>
        <v>І ур</v>
      </c>
      <c r="AJ17" s="5">
        <f t="shared" si="7"/>
        <v>40</v>
      </c>
      <c r="AK17" s="7">
        <f t="shared" si="8"/>
        <v>1.5384615384615385</v>
      </c>
      <c r="AL17" s="11" t="str">
        <f t="shared" si="2"/>
        <v>І ур</v>
      </c>
    </row>
    <row r="18" spans="2:38" x14ac:dyDescent="0.25">
      <c r="B18" s="1">
        <v>10</v>
      </c>
      <c r="C18" s="1" t="s">
        <v>60</v>
      </c>
      <c r="D18" s="1">
        <v>2</v>
      </c>
      <c r="E18" s="1">
        <v>1</v>
      </c>
      <c r="F18" s="1">
        <v>2</v>
      </c>
      <c r="G18" s="1">
        <v>2</v>
      </c>
      <c r="H18" s="1">
        <v>2</v>
      </c>
      <c r="I18" s="1">
        <v>1</v>
      </c>
      <c r="J18" s="1">
        <v>1</v>
      </c>
      <c r="K18" s="4">
        <f t="shared" si="3"/>
        <v>11</v>
      </c>
      <c r="L18" s="6">
        <f t="shared" si="4"/>
        <v>1.5714285714285714</v>
      </c>
      <c r="M18" s="11" t="str">
        <f t="shared" si="0"/>
        <v>І ур</v>
      </c>
      <c r="N18" s="1">
        <v>2</v>
      </c>
      <c r="O18" s="1">
        <v>1</v>
      </c>
      <c r="P18" s="1">
        <v>2</v>
      </c>
      <c r="Q18" s="1">
        <v>1</v>
      </c>
      <c r="R18" s="1">
        <v>2</v>
      </c>
      <c r="S18" s="1">
        <v>1</v>
      </c>
      <c r="T18" s="1">
        <v>1</v>
      </c>
      <c r="U18" s="1">
        <v>2</v>
      </c>
      <c r="V18" s="1">
        <v>1</v>
      </c>
      <c r="W18" s="1">
        <v>1</v>
      </c>
      <c r="X18" s="1">
        <v>2</v>
      </c>
      <c r="Y18" s="1">
        <v>1</v>
      </c>
      <c r="Z18" s="1">
        <v>1</v>
      </c>
      <c r="AA18" s="1">
        <v>2</v>
      </c>
      <c r="AB18" s="1">
        <v>1</v>
      </c>
      <c r="AC18" s="1">
        <v>2</v>
      </c>
      <c r="AD18" s="1">
        <v>1</v>
      </c>
      <c r="AE18" s="1">
        <v>2</v>
      </c>
      <c r="AF18" s="1">
        <v>1</v>
      </c>
      <c r="AG18" s="4">
        <f t="shared" si="5"/>
        <v>27</v>
      </c>
      <c r="AH18" s="6">
        <f t="shared" si="6"/>
        <v>1.4210526315789473</v>
      </c>
      <c r="AI18" s="11" t="str">
        <f t="shared" si="1"/>
        <v>І ур</v>
      </c>
      <c r="AJ18" s="5">
        <f t="shared" si="7"/>
        <v>38</v>
      </c>
      <c r="AK18" s="7">
        <f t="shared" si="8"/>
        <v>1.4615384615384615</v>
      </c>
      <c r="AL18" s="11" t="str">
        <f t="shared" si="2"/>
        <v>І ур</v>
      </c>
    </row>
    <row r="19" spans="2:38" x14ac:dyDescent="0.25">
      <c r="B19" s="1">
        <v>11</v>
      </c>
      <c r="C19" s="1" t="s">
        <v>61</v>
      </c>
      <c r="D19" s="1">
        <v>1</v>
      </c>
      <c r="E19" s="1">
        <v>2</v>
      </c>
      <c r="F19" s="1">
        <v>1</v>
      </c>
      <c r="G19" s="1">
        <v>2</v>
      </c>
      <c r="H19" s="1">
        <v>2</v>
      </c>
      <c r="I19" s="1">
        <v>2</v>
      </c>
      <c r="J19" s="1">
        <v>1</v>
      </c>
      <c r="K19" s="4">
        <f t="shared" si="3"/>
        <v>11</v>
      </c>
      <c r="L19" s="6">
        <f t="shared" si="4"/>
        <v>1.5714285714285714</v>
      </c>
      <c r="M19" s="11" t="str">
        <f t="shared" si="0"/>
        <v>І ур</v>
      </c>
      <c r="N19" s="1">
        <v>1</v>
      </c>
      <c r="O19" s="1">
        <v>2</v>
      </c>
      <c r="P19" s="1">
        <v>1</v>
      </c>
      <c r="Q19" s="1">
        <v>2</v>
      </c>
      <c r="R19" s="1">
        <v>1</v>
      </c>
      <c r="S19" s="1">
        <v>2</v>
      </c>
      <c r="T19" s="1">
        <v>1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1</v>
      </c>
      <c r="AA19" s="1">
        <v>2</v>
      </c>
      <c r="AB19" s="1">
        <v>2</v>
      </c>
      <c r="AC19" s="1">
        <v>2</v>
      </c>
      <c r="AD19" s="1">
        <v>2</v>
      </c>
      <c r="AE19" s="1">
        <v>2</v>
      </c>
      <c r="AF19" s="1">
        <v>1</v>
      </c>
      <c r="AG19" s="4">
        <f t="shared" si="5"/>
        <v>32</v>
      </c>
      <c r="AH19" s="6">
        <f t="shared" si="6"/>
        <v>1.6842105263157894</v>
      </c>
      <c r="AI19" s="11" t="str">
        <f t="shared" si="1"/>
        <v>ІІ ур</v>
      </c>
      <c r="AJ19" s="5">
        <f t="shared" si="7"/>
        <v>43</v>
      </c>
      <c r="AK19" s="7">
        <f t="shared" si="8"/>
        <v>1.6538461538461537</v>
      </c>
      <c r="AL19" s="11" t="str">
        <f t="shared" si="2"/>
        <v>ІІ ур</v>
      </c>
    </row>
    <row r="20" spans="2:38" x14ac:dyDescent="0.25">
      <c r="B20" s="1">
        <v>12</v>
      </c>
      <c r="C20" s="1" t="s">
        <v>62</v>
      </c>
      <c r="D20" s="1">
        <v>1</v>
      </c>
      <c r="E20" s="1">
        <v>2</v>
      </c>
      <c r="F20" s="1">
        <v>1</v>
      </c>
      <c r="G20" s="1">
        <v>2</v>
      </c>
      <c r="H20" s="1">
        <v>2</v>
      </c>
      <c r="I20" s="1">
        <v>2</v>
      </c>
      <c r="J20" s="1">
        <v>1</v>
      </c>
      <c r="K20" s="4">
        <f t="shared" si="3"/>
        <v>11</v>
      </c>
      <c r="L20" s="6">
        <f t="shared" si="4"/>
        <v>1.5714285714285714</v>
      </c>
      <c r="M20" s="11" t="str">
        <f t="shared" si="0"/>
        <v>І ур</v>
      </c>
      <c r="N20" s="1">
        <v>1</v>
      </c>
      <c r="O20" s="1">
        <v>2</v>
      </c>
      <c r="P20" s="1">
        <v>2</v>
      </c>
      <c r="Q20" s="1">
        <v>1</v>
      </c>
      <c r="R20" s="1">
        <v>2</v>
      </c>
      <c r="S20" s="1">
        <v>1</v>
      </c>
      <c r="T20" s="1">
        <v>2</v>
      </c>
      <c r="U20" s="1">
        <v>1</v>
      </c>
      <c r="V20" s="1">
        <v>2</v>
      </c>
      <c r="W20" s="1">
        <v>2</v>
      </c>
      <c r="X20" s="1">
        <v>1</v>
      </c>
      <c r="Y20" s="1">
        <v>1</v>
      </c>
      <c r="Z20" s="1">
        <v>2</v>
      </c>
      <c r="AA20" s="1">
        <v>1</v>
      </c>
      <c r="AB20" s="1">
        <v>2</v>
      </c>
      <c r="AC20" s="1">
        <v>2</v>
      </c>
      <c r="AD20" s="1">
        <v>1</v>
      </c>
      <c r="AE20" s="1">
        <v>1</v>
      </c>
      <c r="AF20" s="1">
        <v>2</v>
      </c>
      <c r="AG20" s="4">
        <f t="shared" si="5"/>
        <v>29</v>
      </c>
      <c r="AH20" s="6">
        <f t="shared" si="6"/>
        <v>1.5263157894736843</v>
      </c>
      <c r="AI20" s="11" t="str">
        <f t="shared" si="1"/>
        <v>І ур</v>
      </c>
      <c r="AJ20" s="5">
        <f t="shared" si="7"/>
        <v>40</v>
      </c>
      <c r="AK20" s="7">
        <f t="shared" si="8"/>
        <v>1.5384615384615385</v>
      </c>
      <c r="AL20" s="11" t="str">
        <f t="shared" si="2"/>
        <v>І ур</v>
      </c>
    </row>
    <row r="21" spans="2:38" x14ac:dyDescent="0.25">
      <c r="B21" s="1">
        <v>13</v>
      </c>
      <c r="C21" s="1" t="s">
        <v>63</v>
      </c>
      <c r="D21" s="1">
        <v>2</v>
      </c>
      <c r="E21" s="1">
        <v>2</v>
      </c>
      <c r="F21" s="1">
        <v>2</v>
      </c>
      <c r="G21" s="1">
        <v>1</v>
      </c>
      <c r="H21" s="1">
        <v>2</v>
      </c>
      <c r="I21" s="1">
        <v>1</v>
      </c>
      <c r="J21" s="1">
        <v>1</v>
      </c>
      <c r="K21" s="4">
        <f t="shared" si="3"/>
        <v>11</v>
      </c>
      <c r="L21" s="6">
        <f t="shared" si="4"/>
        <v>1.5714285714285714</v>
      </c>
      <c r="M21" s="11" t="str">
        <f t="shared" si="0"/>
        <v>І ур</v>
      </c>
      <c r="N21" s="1">
        <v>2</v>
      </c>
      <c r="O21" s="1">
        <v>1</v>
      </c>
      <c r="P21" s="1">
        <v>2</v>
      </c>
      <c r="Q21" s="1">
        <v>1</v>
      </c>
      <c r="R21" s="1">
        <v>2</v>
      </c>
      <c r="S21" s="1">
        <v>2</v>
      </c>
      <c r="T21" s="1">
        <v>1</v>
      </c>
      <c r="U21" s="1">
        <v>2</v>
      </c>
      <c r="V21" s="1">
        <v>1</v>
      </c>
      <c r="W21" s="1">
        <v>2</v>
      </c>
      <c r="X21" s="1">
        <v>2</v>
      </c>
      <c r="Y21" s="1">
        <v>2</v>
      </c>
      <c r="Z21" s="1">
        <v>1</v>
      </c>
      <c r="AA21" s="1">
        <v>2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4">
        <f t="shared" si="5"/>
        <v>28</v>
      </c>
      <c r="AH21" s="6">
        <f t="shared" si="6"/>
        <v>1.4736842105263157</v>
      </c>
      <c r="AI21" s="11" t="str">
        <f t="shared" si="1"/>
        <v>І ур</v>
      </c>
      <c r="AJ21" s="5">
        <f t="shared" si="7"/>
        <v>39</v>
      </c>
      <c r="AK21" s="7">
        <f t="shared" si="8"/>
        <v>1.5</v>
      </c>
      <c r="AL21" s="11" t="str">
        <f t="shared" si="2"/>
        <v>І ур</v>
      </c>
    </row>
    <row r="22" spans="2:38" x14ac:dyDescent="0.25">
      <c r="B22" s="1">
        <v>14</v>
      </c>
      <c r="C22" s="1" t="s">
        <v>64</v>
      </c>
      <c r="D22" s="1">
        <v>1</v>
      </c>
      <c r="E22" s="1">
        <v>2</v>
      </c>
      <c r="F22" s="1">
        <v>2</v>
      </c>
      <c r="G22" s="1">
        <v>1</v>
      </c>
      <c r="H22" s="1">
        <v>2</v>
      </c>
      <c r="I22" s="1">
        <v>2</v>
      </c>
      <c r="J22" s="1">
        <v>2</v>
      </c>
      <c r="K22" s="4">
        <f t="shared" si="3"/>
        <v>12</v>
      </c>
      <c r="L22" s="6">
        <f t="shared" si="4"/>
        <v>1.7142857142857142</v>
      </c>
      <c r="M22" s="11" t="str">
        <f t="shared" si="0"/>
        <v>ІІ ур</v>
      </c>
      <c r="N22" s="1">
        <v>1</v>
      </c>
      <c r="O22" s="1">
        <v>2</v>
      </c>
      <c r="P22" s="1">
        <v>2</v>
      </c>
      <c r="Q22" s="1">
        <v>1</v>
      </c>
      <c r="R22" s="1">
        <v>2</v>
      </c>
      <c r="S22" s="1">
        <v>1</v>
      </c>
      <c r="T22" s="1">
        <v>2</v>
      </c>
      <c r="U22" s="1">
        <v>1</v>
      </c>
      <c r="V22" s="1">
        <v>2</v>
      </c>
      <c r="W22" s="1">
        <v>1</v>
      </c>
      <c r="X22" s="1">
        <v>2</v>
      </c>
      <c r="Y22" s="1">
        <v>1</v>
      </c>
      <c r="Z22" s="1">
        <v>2</v>
      </c>
      <c r="AA22" s="1">
        <v>1</v>
      </c>
      <c r="AB22" s="1">
        <v>2</v>
      </c>
      <c r="AC22" s="1">
        <v>2</v>
      </c>
      <c r="AD22" s="1">
        <v>1</v>
      </c>
      <c r="AE22" s="1">
        <v>2</v>
      </c>
      <c r="AF22" s="1">
        <v>1</v>
      </c>
      <c r="AG22" s="4">
        <f t="shared" si="5"/>
        <v>29</v>
      </c>
      <c r="AH22" s="6">
        <f t="shared" si="6"/>
        <v>1.5263157894736843</v>
      </c>
      <c r="AI22" s="11" t="str">
        <f t="shared" si="1"/>
        <v>І ур</v>
      </c>
      <c r="AJ22" s="5">
        <f t="shared" si="7"/>
        <v>41</v>
      </c>
      <c r="AK22" s="7">
        <f t="shared" si="8"/>
        <v>1.5769230769230769</v>
      </c>
      <c r="AL22" s="11" t="str">
        <f t="shared" si="2"/>
        <v>І ур</v>
      </c>
    </row>
    <row r="23" spans="2:38" x14ac:dyDescent="0.25">
      <c r="B23" s="1">
        <v>15</v>
      </c>
      <c r="C23" s="1" t="s">
        <v>65</v>
      </c>
      <c r="D23" s="1">
        <v>1</v>
      </c>
      <c r="E23" s="1">
        <v>2</v>
      </c>
      <c r="F23" s="1">
        <v>1</v>
      </c>
      <c r="G23" s="1">
        <v>2</v>
      </c>
      <c r="H23" s="1">
        <v>2</v>
      </c>
      <c r="I23" s="1">
        <v>1</v>
      </c>
      <c r="J23" s="1">
        <v>1</v>
      </c>
      <c r="K23" s="4">
        <f t="shared" si="3"/>
        <v>10</v>
      </c>
      <c r="L23" s="6">
        <f t="shared" si="4"/>
        <v>1.4285714285714286</v>
      </c>
      <c r="M23" s="11" t="str">
        <f t="shared" si="0"/>
        <v>І ур</v>
      </c>
      <c r="N23" s="1">
        <v>2</v>
      </c>
      <c r="O23" s="1">
        <v>1</v>
      </c>
      <c r="P23" s="1">
        <v>2</v>
      </c>
      <c r="Q23" s="1">
        <v>2</v>
      </c>
      <c r="R23" s="1">
        <v>1</v>
      </c>
      <c r="S23" s="1">
        <v>2</v>
      </c>
      <c r="T23" s="1">
        <v>1</v>
      </c>
      <c r="U23" s="1">
        <v>1</v>
      </c>
      <c r="V23" s="1">
        <v>1</v>
      </c>
      <c r="W23" s="1">
        <v>2</v>
      </c>
      <c r="X23" s="1">
        <v>1</v>
      </c>
      <c r="Y23" s="1">
        <v>1</v>
      </c>
      <c r="Z23" s="1">
        <v>1</v>
      </c>
      <c r="AA23" s="1">
        <v>1</v>
      </c>
      <c r="AB23" s="1">
        <v>2</v>
      </c>
      <c r="AC23" s="1">
        <v>1</v>
      </c>
      <c r="AD23" s="1">
        <v>2</v>
      </c>
      <c r="AE23" s="1">
        <v>1</v>
      </c>
      <c r="AF23" s="1">
        <v>2</v>
      </c>
      <c r="AG23" s="4">
        <f t="shared" si="5"/>
        <v>27</v>
      </c>
      <c r="AH23" s="6">
        <f t="shared" si="6"/>
        <v>1.4210526315789473</v>
      </c>
      <c r="AI23" s="11" t="str">
        <f t="shared" si="1"/>
        <v>І ур</v>
      </c>
      <c r="AJ23" s="5">
        <f t="shared" si="7"/>
        <v>37</v>
      </c>
      <c r="AK23" s="7">
        <f t="shared" si="8"/>
        <v>1.4230769230769231</v>
      </c>
      <c r="AL23" s="11" t="str">
        <f t="shared" si="2"/>
        <v>І ур</v>
      </c>
    </row>
    <row r="24" spans="2:38" x14ac:dyDescent="0.25">
      <c r="B24" s="1">
        <v>16</v>
      </c>
      <c r="C24" s="1" t="s">
        <v>66</v>
      </c>
      <c r="D24" s="1">
        <v>2</v>
      </c>
      <c r="E24" s="1">
        <v>1</v>
      </c>
      <c r="F24" s="1">
        <v>2</v>
      </c>
      <c r="G24" s="1">
        <v>1</v>
      </c>
      <c r="H24" s="1">
        <v>1</v>
      </c>
      <c r="I24" s="1">
        <v>2</v>
      </c>
      <c r="J24" s="1">
        <v>1</v>
      </c>
      <c r="K24" s="4">
        <f t="shared" si="3"/>
        <v>10</v>
      </c>
      <c r="L24" s="6">
        <f t="shared" si="4"/>
        <v>1.4285714285714286</v>
      </c>
      <c r="M24" s="11" t="str">
        <f t="shared" si="0"/>
        <v>І ур</v>
      </c>
      <c r="N24" s="1">
        <v>1</v>
      </c>
      <c r="O24" s="1">
        <v>2</v>
      </c>
      <c r="P24" s="1">
        <v>1</v>
      </c>
      <c r="Q24" s="1">
        <v>2</v>
      </c>
      <c r="R24" s="1">
        <v>1</v>
      </c>
      <c r="S24" s="1">
        <v>1</v>
      </c>
      <c r="T24" s="1">
        <v>2</v>
      </c>
      <c r="U24" s="1">
        <v>1</v>
      </c>
      <c r="V24" s="1">
        <v>2</v>
      </c>
      <c r="W24" s="1">
        <v>1</v>
      </c>
      <c r="X24" s="1">
        <v>1</v>
      </c>
      <c r="Y24" s="1">
        <v>2</v>
      </c>
      <c r="Z24" s="1">
        <v>1</v>
      </c>
      <c r="AA24" s="1">
        <v>2</v>
      </c>
      <c r="AB24" s="1">
        <v>1</v>
      </c>
      <c r="AC24" s="1">
        <v>2</v>
      </c>
      <c r="AD24" s="1">
        <v>1</v>
      </c>
      <c r="AE24" s="1">
        <v>2</v>
      </c>
      <c r="AF24" s="1">
        <v>1</v>
      </c>
      <c r="AG24" s="4">
        <f t="shared" si="5"/>
        <v>27</v>
      </c>
      <c r="AH24" s="6">
        <f t="shared" si="6"/>
        <v>1.4210526315789473</v>
      </c>
      <c r="AI24" s="11" t="str">
        <f t="shared" si="1"/>
        <v>І ур</v>
      </c>
      <c r="AJ24" s="5">
        <f t="shared" si="7"/>
        <v>37</v>
      </c>
      <c r="AK24" s="7">
        <f t="shared" si="8"/>
        <v>1.4230769230769231</v>
      </c>
      <c r="AL24" s="11" t="str">
        <f t="shared" si="2"/>
        <v>І ур</v>
      </c>
    </row>
    <row r="25" spans="2:38" x14ac:dyDescent="0.25">
      <c r="B25" s="35"/>
      <c r="C25" s="35"/>
      <c r="D25" s="25"/>
      <c r="E25" s="26"/>
      <c r="F25" s="26"/>
      <c r="G25" s="26"/>
      <c r="H25" s="26"/>
      <c r="I25" s="26"/>
      <c r="J25" s="26"/>
      <c r="K25" s="27"/>
      <c r="L25" s="1" t="s">
        <v>11</v>
      </c>
      <c r="M25" s="9" t="s">
        <v>8</v>
      </c>
      <c r="N25" s="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5"/>
      <c r="Z25" s="26"/>
      <c r="AA25" s="26"/>
      <c r="AB25" s="26"/>
      <c r="AC25" s="26"/>
      <c r="AD25" s="26"/>
      <c r="AE25" s="26"/>
      <c r="AF25" s="26"/>
      <c r="AG25" s="27"/>
      <c r="AH25" s="1" t="s">
        <v>11</v>
      </c>
      <c r="AI25" s="9" t="s">
        <v>8</v>
      </c>
      <c r="AJ25" s="2"/>
      <c r="AK25" s="2"/>
      <c r="AL25" s="2"/>
    </row>
    <row r="26" spans="2:38" x14ac:dyDescent="0.25">
      <c r="B26" s="36"/>
      <c r="C26" s="36"/>
      <c r="D26" s="25" t="s">
        <v>17</v>
      </c>
      <c r="E26" s="26"/>
      <c r="F26" s="26"/>
      <c r="G26" s="26"/>
      <c r="H26" s="26"/>
      <c r="I26" s="26"/>
      <c r="J26" s="26"/>
      <c r="K26" s="27"/>
      <c r="L26" s="8">
        <v>16</v>
      </c>
      <c r="M26" s="8">
        <v>100</v>
      </c>
      <c r="N26" s="25" t="s">
        <v>17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5"/>
      <c r="Z26" s="26"/>
      <c r="AA26" s="26"/>
      <c r="AB26" s="26"/>
      <c r="AC26" s="26"/>
      <c r="AD26" s="26"/>
      <c r="AE26" s="26"/>
      <c r="AF26" s="26"/>
      <c r="AG26" s="27"/>
      <c r="AH26" s="8">
        <v>16</v>
      </c>
      <c r="AI26" s="8">
        <v>100</v>
      </c>
      <c r="AJ26" s="2"/>
      <c r="AK26" s="2"/>
      <c r="AL26" s="2"/>
    </row>
    <row r="27" spans="2:38" x14ac:dyDescent="0.25">
      <c r="B27" s="36"/>
      <c r="C27" s="36"/>
      <c r="D27" s="25" t="s">
        <v>18</v>
      </c>
      <c r="E27" s="26"/>
      <c r="F27" s="26"/>
      <c r="G27" s="26"/>
      <c r="H27" s="26"/>
      <c r="I27" s="26"/>
      <c r="J27" s="26"/>
      <c r="K27" s="27"/>
      <c r="L27" s="10">
        <v>0</v>
      </c>
      <c r="M27" s="3">
        <f>(L27/L26)*100</f>
        <v>0</v>
      </c>
      <c r="N27" s="25" t="s">
        <v>18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5"/>
      <c r="Z27" s="26"/>
      <c r="AA27" s="26"/>
      <c r="AB27" s="26"/>
      <c r="AC27" s="26"/>
      <c r="AD27" s="26"/>
      <c r="AE27" s="26"/>
      <c r="AF27" s="26"/>
      <c r="AG27" s="27"/>
      <c r="AH27" s="10">
        <v>0</v>
      </c>
      <c r="AI27" s="3">
        <f>(AH27/AH26)*100</f>
        <v>0</v>
      </c>
      <c r="AJ27" s="2"/>
      <c r="AK27" s="2"/>
      <c r="AL27" s="2"/>
    </row>
    <row r="28" spans="2:38" x14ac:dyDescent="0.25">
      <c r="B28" s="36"/>
      <c r="C28" s="36"/>
      <c r="D28" s="25" t="s">
        <v>19</v>
      </c>
      <c r="E28" s="26"/>
      <c r="F28" s="26"/>
      <c r="G28" s="26"/>
      <c r="H28" s="26"/>
      <c r="I28" s="26"/>
      <c r="J28" s="26"/>
      <c r="K28" s="27"/>
      <c r="L28" s="10"/>
      <c r="M28" s="3">
        <f>(L28/L26)*100</f>
        <v>0</v>
      </c>
      <c r="N28" s="25" t="s">
        <v>19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5"/>
      <c r="Z28" s="26"/>
      <c r="AA28" s="26"/>
      <c r="AB28" s="26"/>
      <c r="AC28" s="26"/>
      <c r="AD28" s="26"/>
      <c r="AE28" s="26"/>
      <c r="AF28" s="26"/>
      <c r="AG28" s="27"/>
      <c r="AH28" s="10"/>
      <c r="AI28" s="3">
        <f>(AH28/AH26)*100</f>
        <v>0</v>
      </c>
      <c r="AJ28" s="2"/>
      <c r="AK28" s="2"/>
      <c r="AL28" s="2"/>
    </row>
    <row r="29" spans="2:38" x14ac:dyDescent="0.25">
      <c r="B29" s="36"/>
      <c r="C29" s="36"/>
      <c r="D29" s="25" t="s">
        <v>20</v>
      </c>
      <c r="E29" s="26"/>
      <c r="F29" s="26"/>
      <c r="G29" s="26"/>
      <c r="H29" s="26"/>
      <c r="I29" s="26"/>
      <c r="J29" s="26"/>
      <c r="K29" s="27"/>
      <c r="L29" s="10"/>
      <c r="M29" s="3">
        <f>(L29/L26)*100</f>
        <v>0</v>
      </c>
      <c r="N29" s="25" t="s">
        <v>20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5"/>
      <c r="Z29" s="26"/>
      <c r="AA29" s="26"/>
      <c r="AB29" s="26"/>
      <c r="AC29" s="26"/>
      <c r="AD29" s="26"/>
      <c r="AE29" s="26"/>
      <c r="AF29" s="26"/>
      <c r="AG29" s="27"/>
      <c r="AH29" s="10"/>
      <c r="AI29" s="3"/>
      <c r="AJ29" s="2"/>
      <c r="AK29" s="2"/>
      <c r="AL29" s="2"/>
    </row>
    <row r="30" spans="2:38" x14ac:dyDescent="0.25">
      <c r="B30" s="36"/>
      <c r="C30" s="36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1" t="s">
        <v>11</v>
      </c>
      <c r="AL30" s="9" t="s">
        <v>8</v>
      </c>
    </row>
    <row r="31" spans="2:38" x14ac:dyDescent="0.25">
      <c r="B31" s="36"/>
      <c r="C31" s="36"/>
      <c r="D31" s="29" t="s">
        <v>21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1"/>
      <c r="AK31" s="8">
        <v>16</v>
      </c>
      <c r="AL31" s="8">
        <v>100</v>
      </c>
    </row>
    <row r="32" spans="2:38" x14ac:dyDescent="0.25">
      <c r="B32" s="36"/>
      <c r="C32" s="36"/>
      <c r="D32" s="28" t="s">
        <v>24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10">
        <v>0</v>
      </c>
      <c r="AL32" s="3">
        <f>(AK32/AK31)*100</f>
        <v>0</v>
      </c>
    </row>
    <row r="33" spans="2:38" x14ac:dyDescent="0.25">
      <c r="B33" s="36"/>
      <c r="C33" s="36"/>
      <c r="D33" s="28" t="s">
        <v>22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10"/>
      <c r="AL33" s="3">
        <f>(AK33/AK31)*100</f>
        <v>0</v>
      </c>
    </row>
    <row r="34" spans="2:38" x14ac:dyDescent="0.25">
      <c r="B34" s="37"/>
      <c r="C34" s="37"/>
      <c r="D34" s="28" t="s">
        <v>23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10"/>
      <c r="AL34" s="3">
        <f>(AK34/AK31)*100</f>
        <v>0</v>
      </c>
    </row>
    <row r="91" spans="10:11" x14ac:dyDescent="0.25">
      <c r="J91">
        <v>1</v>
      </c>
      <c r="K91" t="s">
        <v>14</v>
      </c>
    </row>
    <row r="92" spans="10:11" x14ac:dyDescent="0.25">
      <c r="J92">
        <v>1.6</v>
      </c>
      <c r="K92" t="s">
        <v>15</v>
      </c>
    </row>
    <row r="93" spans="10:11" x14ac:dyDescent="0.25">
      <c r="J93">
        <v>2.6</v>
      </c>
      <c r="K93" t="s">
        <v>16</v>
      </c>
    </row>
  </sheetData>
  <mergeCells count="39">
    <mergeCell ref="N28:X28"/>
    <mergeCell ref="N29:X29"/>
    <mergeCell ref="D30:AJ30"/>
    <mergeCell ref="Y29:AG29"/>
    <mergeCell ref="AG7:AG8"/>
    <mergeCell ref="AH7:AH8"/>
    <mergeCell ref="Y25:AG25"/>
    <mergeCell ref="Y26:AG26"/>
    <mergeCell ref="N7:AF7"/>
    <mergeCell ref="D32:AJ32"/>
    <mergeCell ref="D33:AJ33"/>
    <mergeCell ref="D34:AJ34"/>
    <mergeCell ref="B25:B34"/>
    <mergeCell ref="C25:C34"/>
    <mergeCell ref="D31:AJ31"/>
    <mergeCell ref="D25:K25"/>
    <mergeCell ref="D26:K26"/>
    <mergeCell ref="D27:K27"/>
    <mergeCell ref="D28:K28"/>
    <mergeCell ref="D29:K29"/>
    <mergeCell ref="N25:X25"/>
    <mergeCell ref="N26:X26"/>
    <mergeCell ref="Y27:AG27"/>
    <mergeCell ref="Y28:AG28"/>
    <mergeCell ref="N27:X27"/>
    <mergeCell ref="A2:AM2"/>
    <mergeCell ref="A3:AM3"/>
    <mergeCell ref="A4:AM4"/>
    <mergeCell ref="B6:AL6"/>
    <mergeCell ref="B7:B8"/>
    <mergeCell ref="C7:C8"/>
    <mergeCell ref="D7:J7"/>
    <mergeCell ref="AJ7:AJ8"/>
    <mergeCell ref="AK7:AK8"/>
    <mergeCell ref="AL7:AL8"/>
    <mergeCell ref="K7:K8"/>
    <mergeCell ref="L7:L8"/>
    <mergeCell ref="AI7:AI8"/>
    <mergeCell ref="M7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старт</vt:lpstr>
      <vt:lpstr>5-6 промежуток</vt:lpstr>
      <vt:lpstr>5-6 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2023-03-30T07:17:31Z</dcterms:modified>
</cp:coreProperties>
</file>