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150" windowWidth="10200" windowHeight="7845" firstSheet="1" activeTab="1"/>
  </bookViews>
  <sheets>
    <sheet name="4-5 старт" sheetId="4" r:id="rId1"/>
    <sheet name="4-5 " sheetId="5" r:id="rId2"/>
  </sheets>
  <definedNames>
    <definedName name="_xlnm._FilterDatabase" localSheetId="1" hidden="1">'4-5 '!$AP$1:$AP$35</definedName>
    <definedName name="_xlnm._FilterDatabase" localSheetId="0" hidden="1">'4-5 старт'!$AM$1:$AM$51</definedName>
  </definedNames>
  <calcPr calcId="152511"/>
</workbook>
</file>

<file path=xl/calcChain.xml><?xml version="1.0" encoding="utf-8"?>
<calcChain xmlns="http://schemas.openxmlformats.org/spreadsheetml/2006/main">
  <c r="AO30" i="5"/>
  <c r="AL25"/>
  <c r="Z25"/>
  <c r="Q25"/>
  <c r="J25"/>
  <c r="AL45" i="4"/>
  <c r="AI40"/>
  <c r="Z40"/>
  <c r="Q40"/>
  <c r="K40"/>
  <c r="AH37" l="1"/>
  <c r="AI37" s="1"/>
  <c r="AJ37" s="1"/>
  <c r="Y37"/>
  <c r="Z37" s="1"/>
  <c r="AA37" s="1"/>
  <c r="P37"/>
  <c r="Q37" s="1"/>
  <c r="R37" s="1"/>
  <c r="J37"/>
  <c r="K37" s="1"/>
  <c r="L37" s="1"/>
  <c r="AH36"/>
  <c r="AI36" s="1"/>
  <c r="AJ36" s="1"/>
  <c r="Y36"/>
  <c r="Z36" s="1"/>
  <c r="AA36" s="1"/>
  <c r="P36"/>
  <c r="Q36" s="1"/>
  <c r="R36" s="1"/>
  <c r="J36"/>
  <c r="K36" s="1"/>
  <c r="L36" s="1"/>
  <c r="AH35"/>
  <c r="AI35" s="1"/>
  <c r="AJ35" s="1"/>
  <c r="Y35"/>
  <c r="Z35" s="1"/>
  <c r="AA35" s="1"/>
  <c r="P35"/>
  <c r="Q35" s="1"/>
  <c r="R35" s="1"/>
  <c r="J35"/>
  <c r="K35" s="1"/>
  <c r="L35" s="1"/>
  <c r="AK37" l="1"/>
  <c r="AL37" s="1"/>
  <c r="AM37" s="1"/>
  <c r="AK36"/>
  <c r="AL36" s="1"/>
  <c r="AM36" s="1"/>
  <c r="AK35"/>
  <c r="AL35" s="1"/>
  <c r="AM35" s="1"/>
  <c r="AK10" i="5" l="1"/>
  <c r="AL10" s="1"/>
  <c r="AM10" s="1"/>
  <c r="AK11"/>
  <c r="AL11" s="1"/>
  <c r="AM11" s="1"/>
  <c r="AK12"/>
  <c r="AL12" s="1"/>
  <c r="AM12" s="1"/>
  <c r="AK13"/>
  <c r="AL13" s="1"/>
  <c r="AM13" s="1"/>
  <c r="AK14"/>
  <c r="AL14" s="1"/>
  <c r="AM14" s="1"/>
  <c r="AK15"/>
  <c r="AL15" s="1"/>
  <c r="AM15" s="1"/>
  <c r="AK16"/>
  <c r="AL16" s="1"/>
  <c r="AM16" s="1"/>
  <c r="AK17"/>
  <c r="AL17" s="1"/>
  <c r="AM17" s="1"/>
  <c r="AK18"/>
  <c r="AL18" s="1"/>
  <c r="AM18" s="1"/>
  <c r="AK19"/>
  <c r="AK20"/>
  <c r="AL20" s="1"/>
  <c r="AM20" s="1"/>
  <c r="AK21"/>
  <c r="AL21" s="1"/>
  <c r="AM21" s="1"/>
  <c r="AK22"/>
  <c r="AL22" s="1"/>
  <c r="AM22" s="1"/>
  <c r="AK23"/>
  <c r="Y10"/>
  <c r="Z10" s="1"/>
  <c r="AA10" s="1"/>
  <c r="Y11"/>
  <c r="Z11" s="1"/>
  <c r="AA11" s="1"/>
  <c r="Y12"/>
  <c r="Z12" s="1"/>
  <c r="AA12" s="1"/>
  <c r="Y13"/>
  <c r="Z13" s="1"/>
  <c r="AA13" s="1"/>
  <c r="Y14"/>
  <c r="Z14" s="1"/>
  <c r="AA14" s="1"/>
  <c r="Y15"/>
  <c r="Z15" s="1"/>
  <c r="AA15" s="1"/>
  <c r="Y16"/>
  <c r="Z16" s="1"/>
  <c r="AA16" s="1"/>
  <c r="Y17"/>
  <c r="Z17" s="1"/>
  <c r="AA17" s="1"/>
  <c r="Y18"/>
  <c r="Z18" s="1"/>
  <c r="AA18" s="1"/>
  <c r="Y19"/>
  <c r="Z19" s="1"/>
  <c r="AA19" s="1"/>
  <c r="Y20"/>
  <c r="Z20" s="1"/>
  <c r="AA20" s="1"/>
  <c r="Y21"/>
  <c r="Z21" s="1"/>
  <c r="AA21" s="1"/>
  <c r="Y22"/>
  <c r="Z22" s="1"/>
  <c r="AA22" s="1"/>
  <c r="Y23"/>
  <c r="Z23" s="1"/>
  <c r="AA23" s="1"/>
  <c r="P10"/>
  <c r="Q10" s="1"/>
  <c r="R10" s="1"/>
  <c r="P11"/>
  <c r="Q11" s="1"/>
  <c r="R11" s="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I10"/>
  <c r="I11"/>
  <c r="J11" s="1"/>
  <c r="K11" s="1"/>
  <c r="I12"/>
  <c r="I13"/>
  <c r="I14"/>
  <c r="I15"/>
  <c r="J15" s="1"/>
  <c r="K15" s="1"/>
  <c r="I16"/>
  <c r="I17"/>
  <c r="I18"/>
  <c r="I19"/>
  <c r="J19" s="1"/>
  <c r="K19" s="1"/>
  <c r="I20"/>
  <c r="I21"/>
  <c r="I22"/>
  <c r="I23"/>
  <c r="J23" s="1"/>
  <c r="K23" s="1"/>
  <c r="AK9"/>
  <c r="AL9" s="1"/>
  <c r="AM9" s="1"/>
  <c r="Y9"/>
  <c r="Z9" s="1"/>
  <c r="AA9" s="1"/>
  <c r="P9"/>
  <c r="Q9" s="1"/>
  <c r="R9" s="1"/>
  <c r="I9"/>
  <c r="AN22" l="1"/>
  <c r="AO22" s="1"/>
  <c r="AP22" s="1"/>
  <c r="AN18"/>
  <c r="AO18" s="1"/>
  <c r="AP18" s="1"/>
  <c r="AN14"/>
  <c r="AO14" s="1"/>
  <c r="AP14" s="1"/>
  <c r="AN10"/>
  <c r="AO10" s="1"/>
  <c r="AP10" s="1"/>
  <c r="Z27"/>
  <c r="AA27" s="1"/>
  <c r="Z28"/>
  <c r="AA28" s="1"/>
  <c r="Z26"/>
  <c r="AA26" s="1"/>
  <c r="Q28"/>
  <c r="R28" s="1"/>
  <c r="Q26"/>
  <c r="R26" s="1"/>
  <c r="Q27"/>
  <c r="R27" s="1"/>
  <c r="AN21"/>
  <c r="AO21" s="1"/>
  <c r="AP21" s="1"/>
  <c r="AN17"/>
  <c r="AP17" s="1"/>
  <c r="AN13"/>
  <c r="AO13" s="1"/>
  <c r="AP13" s="1"/>
  <c r="AN20"/>
  <c r="AO20" s="1"/>
  <c r="AP20" s="1"/>
  <c r="AN16"/>
  <c r="AO16" s="1"/>
  <c r="AP16" s="1"/>
  <c r="AN12"/>
  <c r="AO12" s="1"/>
  <c r="AP12" s="1"/>
  <c r="J18"/>
  <c r="K18" s="1"/>
  <c r="AN9"/>
  <c r="AO9" s="1"/>
  <c r="AP9" s="1"/>
  <c r="J22"/>
  <c r="K22" s="1"/>
  <c r="J14"/>
  <c r="K14" s="1"/>
  <c r="J10"/>
  <c r="K10" s="1"/>
  <c r="AN23"/>
  <c r="AO23" s="1"/>
  <c r="AP23" s="1"/>
  <c r="AN19"/>
  <c r="AO19" s="1"/>
  <c r="AP19" s="1"/>
  <c r="J9"/>
  <c r="K9" s="1"/>
  <c r="AL23"/>
  <c r="AM23" s="1"/>
  <c r="AN15"/>
  <c r="AO15" s="1"/>
  <c r="AP15" s="1"/>
  <c r="AN11"/>
  <c r="AO11" s="1"/>
  <c r="AP11" s="1"/>
  <c r="AL19"/>
  <c r="AM19" s="1"/>
  <c r="J21"/>
  <c r="K21" s="1"/>
  <c r="J17"/>
  <c r="K17" s="1"/>
  <c r="J13"/>
  <c r="K13" s="1"/>
  <c r="J20"/>
  <c r="K20" s="1"/>
  <c r="J16"/>
  <c r="K16" s="1"/>
  <c r="J12"/>
  <c r="K12" s="1"/>
  <c r="AH10" i="4"/>
  <c r="AI10" s="1"/>
  <c r="AJ10" s="1"/>
  <c r="AH11"/>
  <c r="AI11" s="1"/>
  <c r="AJ11" s="1"/>
  <c r="AH12"/>
  <c r="AI12" s="1"/>
  <c r="AJ12" s="1"/>
  <c r="AH13"/>
  <c r="AI13" s="1"/>
  <c r="AJ13" s="1"/>
  <c r="AH14"/>
  <c r="AI14" s="1"/>
  <c r="AJ14" s="1"/>
  <c r="AH15"/>
  <c r="AI15" s="1"/>
  <c r="AJ15" s="1"/>
  <c r="AH16"/>
  <c r="AI16" s="1"/>
  <c r="AJ16" s="1"/>
  <c r="AH17"/>
  <c r="AI17" s="1"/>
  <c r="AJ17" s="1"/>
  <c r="AH18"/>
  <c r="AI18" s="1"/>
  <c r="AJ18" s="1"/>
  <c r="AH19"/>
  <c r="AI19" s="1"/>
  <c r="AJ19" s="1"/>
  <c r="AH20"/>
  <c r="AI20" s="1"/>
  <c r="AJ20" s="1"/>
  <c r="AH21"/>
  <c r="AI21" s="1"/>
  <c r="AJ21" s="1"/>
  <c r="AH22"/>
  <c r="AI22" s="1"/>
  <c r="AJ22" s="1"/>
  <c r="AH23"/>
  <c r="AI23" s="1"/>
  <c r="AJ23" s="1"/>
  <c r="AH24"/>
  <c r="AI24" s="1"/>
  <c r="AJ24" s="1"/>
  <c r="AH25"/>
  <c r="AI25" s="1"/>
  <c r="AJ25" s="1"/>
  <c r="AH26"/>
  <c r="AI26" s="1"/>
  <c r="AJ26" s="1"/>
  <c r="AH27"/>
  <c r="AI27" s="1"/>
  <c r="AJ27" s="1"/>
  <c r="AH28"/>
  <c r="AI28" s="1"/>
  <c r="AJ28" s="1"/>
  <c r="AH29"/>
  <c r="AI29" s="1"/>
  <c r="AJ29" s="1"/>
  <c r="AH30"/>
  <c r="AI30" s="1"/>
  <c r="AJ30" s="1"/>
  <c r="AH31"/>
  <c r="AI31" s="1"/>
  <c r="AJ31" s="1"/>
  <c r="AH32"/>
  <c r="AI32" s="1"/>
  <c r="AJ32" s="1"/>
  <c r="AH33"/>
  <c r="AI33" s="1"/>
  <c r="AJ33" s="1"/>
  <c r="AH34"/>
  <c r="AI34" s="1"/>
  <c r="AJ34" s="1"/>
  <c r="AH38"/>
  <c r="AI38" s="1"/>
  <c r="AJ38" s="1"/>
  <c r="AH9"/>
  <c r="AI9" s="1"/>
  <c r="AJ9" s="1"/>
  <c r="Y10"/>
  <c r="Z10" s="1"/>
  <c r="AA10" s="1"/>
  <c r="Y11"/>
  <c r="Z11" s="1"/>
  <c r="AA11" s="1"/>
  <c r="Y12"/>
  <c r="Z12" s="1"/>
  <c r="AA12" s="1"/>
  <c r="Y13"/>
  <c r="Z13" s="1"/>
  <c r="AA13" s="1"/>
  <c r="Y14"/>
  <c r="Z14" s="1"/>
  <c r="AA14" s="1"/>
  <c r="Y15"/>
  <c r="Z15" s="1"/>
  <c r="AA15" s="1"/>
  <c r="Y16"/>
  <c r="Z16" s="1"/>
  <c r="AA16" s="1"/>
  <c r="Y17"/>
  <c r="Z17" s="1"/>
  <c r="AA17" s="1"/>
  <c r="Y18"/>
  <c r="Z18" s="1"/>
  <c r="AA18" s="1"/>
  <c r="Y19"/>
  <c r="Z19" s="1"/>
  <c r="AA19" s="1"/>
  <c r="Y20"/>
  <c r="Z20" s="1"/>
  <c r="AA20" s="1"/>
  <c r="Y21"/>
  <c r="Z21" s="1"/>
  <c r="AA21" s="1"/>
  <c r="Y22"/>
  <c r="Z22" s="1"/>
  <c r="AA22" s="1"/>
  <c r="Y23"/>
  <c r="Z23" s="1"/>
  <c r="AA23" s="1"/>
  <c r="Y24"/>
  <c r="Z24" s="1"/>
  <c r="AA24" s="1"/>
  <c r="Y25"/>
  <c r="Z25" s="1"/>
  <c r="AA25" s="1"/>
  <c r="Y26"/>
  <c r="Z26" s="1"/>
  <c r="AA26" s="1"/>
  <c r="Y27"/>
  <c r="Z27" s="1"/>
  <c r="AA27" s="1"/>
  <c r="Y28"/>
  <c r="Z28" s="1"/>
  <c r="AA28" s="1"/>
  <c r="Y29"/>
  <c r="Z29" s="1"/>
  <c r="AA29" s="1"/>
  <c r="Y30"/>
  <c r="Z30" s="1"/>
  <c r="AA30" s="1"/>
  <c r="Y31"/>
  <c r="Z31" s="1"/>
  <c r="AA31" s="1"/>
  <c r="Y32"/>
  <c r="Z32" s="1"/>
  <c r="AA32" s="1"/>
  <c r="Y33"/>
  <c r="Z33" s="1"/>
  <c r="AA33" s="1"/>
  <c r="Y34"/>
  <c r="Z34" s="1"/>
  <c r="AA34" s="1"/>
  <c r="Y38"/>
  <c r="Z38" s="1"/>
  <c r="AA38" s="1"/>
  <c r="P10"/>
  <c r="Q10" s="1"/>
  <c r="R10" s="1"/>
  <c r="P11"/>
  <c r="Q11" s="1"/>
  <c r="R11" s="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P30"/>
  <c r="Q30" s="1"/>
  <c r="R30" s="1"/>
  <c r="P31"/>
  <c r="Q31" s="1"/>
  <c r="R31" s="1"/>
  <c r="P32"/>
  <c r="Q32" s="1"/>
  <c r="R32" s="1"/>
  <c r="P33"/>
  <c r="Q33" s="1"/>
  <c r="R33" s="1"/>
  <c r="P34"/>
  <c r="Q34" s="1"/>
  <c r="R34" s="1"/>
  <c r="P38"/>
  <c r="Q38" s="1"/>
  <c r="R38" s="1"/>
  <c r="J10"/>
  <c r="J11"/>
  <c r="J12"/>
  <c r="J13"/>
  <c r="K13" s="1"/>
  <c r="L13" s="1"/>
  <c r="J14"/>
  <c r="J15"/>
  <c r="J16"/>
  <c r="J17"/>
  <c r="K17" s="1"/>
  <c r="L17" s="1"/>
  <c r="J18"/>
  <c r="J19"/>
  <c r="J20"/>
  <c r="J21"/>
  <c r="K21" s="1"/>
  <c r="L21" s="1"/>
  <c r="J22"/>
  <c r="J23"/>
  <c r="J24"/>
  <c r="J25"/>
  <c r="K25" s="1"/>
  <c r="L25" s="1"/>
  <c r="J26"/>
  <c r="J27"/>
  <c r="J28"/>
  <c r="J29"/>
  <c r="K29" s="1"/>
  <c r="L29" s="1"/>
  <c r="J30"/>
  <c r="J31"/>
  <c r="J32"/>
  <c r="J33"/>
  <c r="K33" s="1"/>
  <c r="L33" s="1"/>
  <c r="J34"/>
  <c r="J38"/>
  <c r="Y9"/>
  <c r="Z9" s="1"/>
  <c r="AA9" s="1"/>
  <c r="P9"/>
  <c r="Q9" s="1"/>
  <c r="R9" s="1"/>
  <c r="J9"/>
  <c r="AL28" i="5" l="1"/>
  <c r="AM28" s="1"/>
  <c r="Z42" i="4"/>
  <c r="AA42" s="1"/>
  <c r="Z43"/>
  <c r="AA43" s="1"/>
  <c r="Z41"/>
  <c r="AA41" s="1"/>
  <c r="AO32" i="5"/>
  <c r="AP32" s="1"/>
  <c r="AO33"/>
  <c r="AP33" s="1"/>
  <c r="AO31"/>
  <c r="AP31" s="1"/>
  <c r="AL26"/>
  <c r="AM26" s="1"/>
  <c r="Q43" i="4"/>
  <c r="R43" s="1"/>
  <c r="Q41"/>
  <c r="R41" s="1"/>
  <c r="Q42"/>
  <c r="R42" s="1"/>
  <c r="AI43"/>
  <c r="AJ43" s="1"/>
  <c r="AI41"/>
  <c r="AJ41" s="1"/>
  <c r="AI42"/>
  <c r="AJ42" s="1"/>
  <c r="J27" i="5"/>
  <c r="K27" s="1"/>
  <c r="J28"/>
  <c r="K28" s="1"/>
  <c r="J26"/>
  <c r="K26" s="1"/>
  <c r="AL27"/>
  <c r="AM27" s="1"/>
  <c r="K9" i="4"/>
  <c r="L9" s="1"/>
  <c r="K38"/>
  <c r="L38" s="1"/>
  <c r="AK33"/>
  <c r="AL33" s="1"/>
  <c r="AM33" s="1"/>
  <c r="K31"/>
  <c r="L31" s="1"/>
  <c r="AK29"/>
  <c r="AL29" s="1"/>
  <c r="AM29" s="1"/>
  <c r="K27"/>
  <c r="L27" s="1"/>
  <c r="AK25"/>
  <c r="AL25" s="1"/>
  <c r="AM25" s="1"/>
  <c r="K23"/>
  <c r="L23" s="1"/>
  <c r="AK21"/>
  <c r="AL21" s="1"/>
  <c r="AM21" s="1"/>
  <c r="K19"/>
  <c r="L19" s="1"/>
  <c r="AK17"/>
  <c r="AL17" s="1"/>
  <c r="AM17" s="1"/>
  <c r="K15"/>
  <c r="L15" s="1"/>
  <c r="AK13"/>
  <c r="AL13" s="1"/>
  <c r="AM13" s="1"/>
  <c r="K11"/>
  <c r="L11" s="1"/>
  <c r="K34"/>
  <c r="L34" s="1"/>
  <c r="K30"/>
  <c r="L30" s="1"/>
  <c r="K26"/>
  <c r="L26" s="1"/>
  <c r="K22"/>
  <c r="L22" s="1"/>
  <c r="K18"/>
  <c r="L18" s="1"/>
  <c r="K14"/>
  <c r="L14" s="1"/>
  <c r="K10"/>
  <c r="L10" s="1"/>
  <c r="AK9"/>
  <c r="AL9" s="1"/>
  <c r="AM9" s="1"/>
  <c r="AK38"/>
  <c r="AL38" s="1"/>
  <c r="AM38" s="1"/>
  <c r="AK31"/>
  <c r="AL31" s="1"/>
  <c r="AM31" s="1"/>
  <c r="AK27"/>
  <c r="AL27" s="1"/>
  <c r="AM27" s="1"/>
  <c r="AK23"/>
  <c r="AL23" s="1"/>
  <c r="AM23" s="1"/>
  <c r="AK19"/>
  <c r="AL19" s="1"/>
  <c r="AM19" s="1"/>
  <c r="AK15"/>
  <c r="AL15" s="1"/>
  <c r="AM15" s="1"/>
  <c r="AK11"/>
  <c r="AL11" s="1"/>
  <c r="AM11" s="1"/>
  <c r="AK32"/>
  <c r="AL32" s="1"/>
  <c r="AM32" s="1"/>
  <c r="AK28"/>
  <c r="AL28" s="1"/>
  <c r="AM28" s="1"/>
  <c r="AK24"/>
  <c r="AL24" s="1"/>
  <c r="AM24" s="1"/>
  <c r="AK20"/>
  <c r="AL20" s="1"/>
  <c r="AM20" s="1"/>
  <c r="AK16"/>
  <c r="AL16" s="1"/>
  <c r="AM16" s="1"/>
  <c r="AK12"/>
  <c r="AL12" s="1"/>
  <c r="AM12" s="1"/>
  <c r="AK34"/>
  <c r="AL34" s="1"/>
  <c r="AM34" s="1"/>
  <c r="AK30"/>
  <c r="AL30" s="1"/>
  <c r="AM30" s="1"/>
  <c r="AK26"/>
  <c r="AL26" s="1"/>
  <c r="AM26" s="1"/>
  <c r="AK22"/>
  <c r="AL22" s="1"/>
  <c r="AM22" s="1"/>
  <c r="AK18"/>
  <c r="AL18" s="1"/>
  <c r="AM18" s="1"/>
  <c r="AK14"/>
  <c r="AL14" s="1"/>
  <c r="AM14" s="1"/>
  <c r="AK10"/>
  <c r="AL10" s="1"/>
  <c r="AM10" s="1"/>
  <c r="K32"/>
  <c r="L32" s="1"/>
  <c r="K28"/>
  <c r="L28" s="1"/>
  <c r="K24"/>
  <c r="L24" s="1"/>
  <c r="K20"/>
  <c r="L20" s="1"/>
  <c r="K16"/>
  <c r="L16" s="1"/>
  <c r="K12"/>
  <c r="L12" s="1"/>
  <c r="K42" l="1"/>
  <c r="L42" s="1"/>
  <c r="K43"/>
  <c r="L43" s="1"/>
  <c r="K41"/>
  <c r="L41" s="1"/>
  <c r="AL47"/>
  <c r="AM47" s="1"/>
  <c r="AL48"/>
  <c r="AM48" s="1"/>
  <c r="AL46"/>
  <c r="AM46" s="1"/>
</calcChain>
</file>

<file path=xl/sharedStrings.xml><?xml version="1.0" encoding="utf-8"?>
<sst xmlns="http://schemas.openxmlformats.org/spreadsheetml/2006/main" count="176" uniqueCount="92">
  <si>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</si>
  <si>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</si>
  <si>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</si>
  <si>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</si>
  <si>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</si>
  <si>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</si>
  <si>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</si>
  <si>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</si>
  <si>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</si>
  <si>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</si>
  <si>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</si>
  <si>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</si>
  <si>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</si>
  <si>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</si>
  <si>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</si>
  <si>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</si>
  <si>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</si>
  <si>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</si>
  <si>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</si>
  <si>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</si>
  <si>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</si>
  <si>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</si>
  <si>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</si>
  <si>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</si>
  <si>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</si>
  <si>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</si>
  <si>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</si>
  <si>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</si>
  <si>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 xml:space="preserve">Б (I уровень)  </t>
  </si>
  <si>
    <t>В (II уровень)</t>
  </si>
  <si>
    <t>4-5-Т.1 владеет техникой рисования;</t>
  </si>
  <si>
    <t>4-5-Т.2 умеет рисовать по образцу с учетом формы и пропорции;</t>
  </si>
  <si>
    <t>4-5-Т.3 рисует овощи-фрукты, посуду, игрушки, фигуры животных;</t>
  </si>
  <si>
    <t>4-5-Т.4 имеет представление об элементах казахского орнамента;</t>
  </si>
  <si>
    <t>4-5-Т.5 оценивает свои работы и работы других ребят</t>
  </si>
  <si>
    <t>4-5-Т.6 умеет лепить знакомые предметы разной формы и величины, пользуясь различными приемами;</t>
  </si>
  <si>
    <t>4-5-Т.7 лепит фигуру человека (части тела: голова, туловище, руки, ноги);</t>
  </si>
  <si>
    <t>4-5-Т.8 проявляет интерес к лепке предметов быта и образных игрушек по мотивам народного творчества;</t>
  </si>
  <si>
    <t>4-5-Т.9 изготавливает различные украшения стекой.</t>
  </si>
  <si>
    <t>4-5-Т.10 умеет правильно держать ножницы и пользоваться ими;</t>
  </si>
  <si>
    <t>4-5-Т.11 вырезает короткие и длинные полоски;</t>
  </si>
  <si>
    <t>4-5-Т.12 фигуры круглой формы;</t>
  </si>
  <si>
    <t>4-5-Т.13 наклеивает отдельные элементы;</t>
  </si>
  <si>
    <t>4-5-Т.14 умеет пользоваться клеем, салфеткой;</t>
  </si>
  <si>
    <t>4-5-Т.15 составляет композиции, узоры из геометрических фигур и растительные узоры на полосе.</t>
  </si>
  <si>
    <t>4-5-Т.16 узнает знакомые песни по мелодии или музыкальному вступлению;</t>
  </si>
  <si>
    <t>4-5-Т.17 умеет высказываться об их содержании;</t>
  </si>
  <si>
    <t>4-5-Т.18 поет протяжно, четко произносит слова;</t>
  </si>
  <si>
    <t>4-5-Т.19 поет мелодиями и попевками, выше и ниже, показывает движением руки;</t>
  </si>
  <si>
    <t>4-5-Т.20 точно передает ритм музыки;</t>
  </si>
  <si>
    <t>4-5-Т.21 эмоционально воспринимает танцевальный характер музыки;</t>
  </si>
  <si>
    <t>4-5-Т.22 умеет при хороводе перестраиваться в большой круг;</t>
  </si>
  <si>
    <t>4-5-Т.23 определяет жанры музыки;</t>
  </si>
  <si>
    <t>4-5-Т.24 узнает музыкальные игрушки и инструменты.</t>
  </si>
  <si>
    <t>4-5-Т.1 умеет свободно держать в руках карандаш, фломастер и кисть во время рисования;</t>
  </si>
  <si>
    <t>4-5-Т.2 распознает цвета;</t>
  </si>
  <si>
    <t>4-5-Т.3 изображает предметы четырехугольной формы, сочетая их с округлыми формами;</t>
  </si>
  <si>
    <t>4-5-Т.4 создает несложные сюжетные композиции;</t>
  </si>
  <si>
    <t>4-5-Т.5 рисует мелом на асфальте, палочками на песке;</t>
  </si>
  <si>
    <t>4-5-Т.6 имеет первоначальные навыки закрашивания форм.</t>
  </si>
  <si>
    <t>4-5-Т.7 проявляет интерес к лепке из глины, пластилина, теста;</t>
  </si>
  <si>
    <t>4-5-Т.8 раскатывает прямыми и круговыми движениями ладони;</t>
  </si>
  <si>
    <t>4-5-Т.9 лепит различные предметы, состоящие из 1-3 частей, используя разнообразные приемы лепки (снеговик, поезд, заборчик, бусы, сережки)</t>
  </si>
  <si>
    <t>4-5-Т.10 владеет основными техническими навыками и умениями, необходимыми для изобразительной деятельности;</t>
  </si>
  <si>
    <t>4-5-Т.11 знает свойства бумаги;</t>
  </si>
  <si>
    <t>4-5-Т.12 раскладывает в определенной последовательности детали разной формы, величины, цвета, наклеивает полученное изображение на бумагу;</t>
  </si>
  <si>
    <t>4-5-Т.13 располагает предметы на бумаге разной формы, подготовленных взрослым;</t>
  </si>
  <si>
    <t>4-5-Т.14 участвует в составлении простейших композиций из готовых форм;</t>
  </si>
  <si>
    <t>4-5-Т.15 работает аккуратно: пользуется салфеткой для удаления остатков клея.</t>
  </si>
  <si>
    <t>4-5-Т.16 умеет слушать музыку;</t>
  </si>
  <si>
    <t xml:space="preserve">4-5-Т.17 различает темп музыкального произведения; </t>
  </si>
  <si>
    <t>4-5-Т.18 реагирует на начало и окончание мелодии;</t>
  </si>
  <si>
    <t>4-5-Т.19 выполняет танцевальные движения со сменой динамики по одному, в парах, имитирует движения животных;</t>
  </si>
  <si>
    <t>4-5-Т.20 различает и называет некоторые детские музыкальные инструменты;</t>
  </si>
  <si>
    <t>4-5-Т.21 эмоционально воспринимает музыкальное произведение</t>
  </si>
  <si>
    <t xml:space="preserve">результатов диагностики стартового контроля в старшей группе (от 4 лет) </t>
  </si>
  <si>
    <t>Артыгалиева Дарья</t>
  </si>
  <si>
    <t>Амирхан Айдаи</t>
  </si>
  <si>
    <t>Дамирова Саида</t>
  </si>
  <si>
    <t>Ержан  Эмир</t>
  </si>
  <si>
    <t>Карабек Сабина</t>
  </si>
  <si>
    <t>Кенесжан Нурсыйла</t>
  </si>
  <si>
    <t>Кеншилик Айнамкоз</t>
  </si>
  <si>
    <t>Куаныш  Айзере</t>
  </si>
  <si>
    <t>Монашев Данияр</t>
  </si>
  <si>
    <t>Нурболат Досан</t>
  </si>
  <si>
    <t>Сапаргали Айару</t>
  </si>
  <si>
    <t>Саитов Турсын</t>
  </si>
  <si>
    <t>Усенбаева Амина</t>
  </si>
  <si>
    <t>Турмантай Адеми</t>
  </si>
  <si>
    <t>Якубов Эмир</t>
  </si>
  <si>
    <t xml:space="preserve">Учебный год: 2021-2022___________       Группа:_№ 7 Солнышко___________________     Дата 01 -10 сентября_________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</si>
</sst>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N102"/>
  <sheetViews>
    <sheetView topLeftCell="A7" zoomScale="64" zoomScaleNormal="64" workbookViewId="0">
      <selection activeCell="AL48" sqref="AL48"/>
    </sheetView>
  </sheetViews>
  <sheetFormatPr defaultRowHeight="15"/>
  <cols>
    <col min="2" max="2" width="4.140625" customWidth="1"/>
    <col min="3" max="3" width="22.140625" customWidth="1"/>
    <col min="4" max="4" width="8.28515625" customWidth="1"/>
    <col min="5" max="5" width="4" customWidth="1"/>
    <col min="6" max="6" width="8" customWidth="1"/>
    <col min="7" max="7" width="5.140625" customWidth="1"/>
    <col min="8" max="8" width="5.7109375" customWidth="1"/>
    <col min="9" max="9" width="5.42578125" customWidth="1"/>
    <col min="10" max="10" width="5" customWidth="1"/>
    <col min="11" max="11" width="6.140625" customWidth="1"/>
    <col min="12" max="12" width="9.140625" customWidth="1"/>
    <col min="13" max="13" width="5.5703125" customWidth="1"/>
    <col min="14" max="14" width="5.7109375" customWidth="1"/>
    <col min="15" max="15" width="12.5703125" customWidth="1"/>
    <col min="16" max="16" width="3.5703125" customWidth="1"/>
    <col min="17" max="17" width="5" customWidth="1"/>
    <col min="18" max="18" width="9.42578125" customWidth="1"/>
    <col min="19" max="19" width="8.28515625" customWidth="1"/>
    <col min="20" max="20" width="3.85546875" customWidth="1"/>
    <col min="21" max="21" width="11.7109375" customWidth="1"/>
    <col min="22" max="22" width="6.5703125" customWidth="1"/>
    <col min="23" max="23" width="5.5703125" customWidth="1"/>
    <col min="24" max="24" width="7.42578125" customWidth="1"/>
    <col min="25" max="25" width="4" customWidth="1"/>
    <col min="26" max="26" width="6" customWidth="1"/>
    <col min="27" max="27" width="11.85546875" customWidth="1"/>
    <col min="28" max="28" width="4.28515625" customWidth="1"/>
    <col min="29" max="29" width="6.42578125" customWidth="1"/>
    <col min="30" max="30" width="5.5703125" customWidth="1"/>
    <col min="31" max="31" width="8.5703125" customWidth="1"/>
    <col min="32" max="32" width="5.7109375" customWidth="1"/>
    <col min="33" max="33" width="7.140625" customWidth="1"/>
    <col min="34" max="35" width="4.7109375" customWidth="1"/>
    <col min="36" max="36" width="9.42578125" customWidth="1"/>
    <col min="39" max="39" width="10.5703125" customWidth="1"/>
  </cols>
  <sheetData>
    <row r="2" spans="1:40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6" spans="1:40">
      <c r="B6" s="15" t="s">
        <v>2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5"/>
      <c r="AL6" s="15"/>
      <c r="AM6" s="15"/>
    </row>
    <row r="7" spans="1:40" ht="38.25" customHeight="1">
      <c r="B7" s="17" t="s">
        <v>3</v>
      </c>
      <c r="C7" s="18" t="s">
        <v>4</v>
      </c>
      <c r="D7" s="17" t="s">
        <v>5</v>
      </c>
      <c r="E7" s="17"/>
      <c r="F7" s="17"/>
      <c r="G7" s="17"/>
      <c r="H7" s="17"/>
      <c r="I7" s="17"/>
      <c r="J7" s="20" t="s">
        <v>15</v>
      </c>
      <c r="K7" s="25" t="s">
        <v>13</v>
      </c>
      <c r="L7" s="37" t="s">
        <v>14</v>
      </c>
      <c r="M7" s="19" t="s">
        <v>6</v>
      </c>
      <c r="N7" s="19"/>
      <c r="O7" s="19"/>
      <c r="P7" s="20" t="s">
        <v>15</v>
      </c>
      <c r="Q7" s="25" t="s">
        <v>13</v>
      </c>
      <c r="R7" s="37" t="s">
        <v>14</v>
      </c>
      <c r="S7" s="19" t="s">
        <v>7</v>
      </c>
      <c r="T7" s="19"/>
      <c r="U7" s="19"/>
      <c r="V7" s="19"/>
      <c r="W7" s="19"/>
      <c r="X7" s="19"/>
      <c r="Y7" s="20" t="s">
        <v>15</v>
      </c>
      <c r="Z7" s="25" t="s">
        <v>13</v>
      </c>
      <c r="AA7" s="37" t="s">
        <v>14</v>
      </c>
      <c r="AB7" s="19" t="s">
        <v>8</v>
      </c>
      <c r="AC7" s="19"/>
      <c r="AD7" s="19"/>
      <c r="AE7" s="19"/>
      <c r="AF7" s="19"/>
      <c r="AG7" s="19"/>
      <c r="AH7" s="20" t="s">
        <v>15</v>
      </c>
      <c r="AI7" s="25" t="s">
        <v>13</v>
      </c>
      <c r="AJ7" s="37" t="s">
        <v>14</v>
      </c>
      <c r="AK7" s="21" t="s">
        <v>9</v>
      </c>
      <c r="AL7" s="23" t="s">
        <v>10</v>
      </c>
      <c r="AM7" s="24" t="s">
        <v>11</v>
      </c>
    </row>
    <row r="8" spans="1:40" ht="225" customHeight="1">
      <c r="B8" s="17"/>
      <c r="C8" s="17"/>
      <c r="D8" s="13" t="s">
        <v>54</v>
      </c>
      <c r="E8" s="13" t="s">
        <v>55</v>
      </c>
      <c r="F8" s="13" t="s">
        <v>56</v>
      </c>
      <c r="G8" s="13" t="s">
        <v>57</v>
      </c>
      <c r="H8" s="13" t="s">
        <v>58</v>
      </c>
      <c r="I8" s="13" t="s">
        <v>59</v>
      </c>
      <c r="J8" s="20"/>
      <c r="K8" s="25"/>
      <c r="L8" s="37"/>
      <c r="M8" s="13" t="s">
        <v>60</v>
      </c>
      <c r="N8" s="13" t="s">
        <v>61</v>
      </c>
      <c r="O8" s="13" t="s">
        <v>62</v>
      </c>
      <c r="P8" s="20"/>
      <c r="Q8" s="25"/>
      <c r="R8" s="37"/>
      <c r="S8" s="13" t="s">
        <v>63</v>
      </c>
      <c r="T8" s="13" t="s">
        <v>64</v>
      </c>
      <c r="U8" s="13" t="s">
        <v>65</v>
      </c>
      <c r="V8" s="13" t="s">
        <v>66</v>
      </c>
      <c r="W8" s="13" t="s">
        <v>67</v>
      </c>
      <c r="X8" s="13" t="s">
        <v>68</v>
      </c>
      <c r="Y8" s="20"/>
      <c r="Z8" s="25"/>
      <c r="AA8" s="37"/>
      <c r="AB8" s="13" t="s">
        <v>69</v>
      </c>
      <c r="AC8" s="13" t="s">
        <v>70</v>
      </c>
      <c r="AD8" s="13" t="s">
        <v>71</v>
      </c>
      <c r="AE8" s="13" t="s">
        <v>72</v>
      </c>
      <c r="AF8" s="13" t="s">
        <v>73</v>
      </c>
      <c r="AG8" s="13" t="s">
        <v>74</v>
      </c>
      <c r="AH8" s="20"/>
      <c r="AI8" s="25"/>
      <c r="AJ8" s="37"/>
      <c r="AK8" s="22"/>
      <c r="AL8" s="23"/>
      <c r="AM8" s="24"/>
    </row>
    <row r="9" spans="1:40">
      <c r="B9" s="1">
        <v>1</v>
      </c>
      <c r="C9" s="1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f>SUM(D9:I9)</f>
        <v>0</v>
      </c>
      <c r="K9" s="7">
        <f>J9/6</f>
        <v>0</v>
      </c>
      <c r="L9" s="12" t="e">
        <f t="shared" ref="L9:L38" si="0">IF(D9="","",VLOOKUP(K9,$J$100:$K$102,2,TRUE))</f>
        <v>#N/A</v>
      </c>
      <c r="M9" s="1">
        <v>0</v>
      </c>
      <c r="N9" s="1">
        <v>0</v>
      </c>
      <c r="O9" s="1">
        <v>0</v>
      </c>
      <c r="P9" s="5">
        <f>SUM(M9:O9)</f>
        <v>0</v>
      </c>
      <c r="Q9" s="7">
        <f>P9/3</f>
        <v>0</v>
      </c>
      <c r="R9" s="12" t="e">
        <f t="shared" ref="R9:R38" si="1">IF(M9="","",VLOOKUP(Q9,$J$100:$K$102,2,TRUE))</f>
        <v>#N/A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5">
        <f>SUM(S9:X9)</f>
        <v>0</v>
      </c>
      <c r="Z9" s="7">
        <f>Y9/6</f>
        <v>0</v>
      </c>
      <c r="AA9" s="12" t="e">
        <f t="shared" ref="AA9:AA38" si="2">IF(S9="","",VLOOKUP(Z9,$J$100:$K$102,2,TRUE))</f>
        <v>#N/A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f>SUM(AB9:AG9)</f>
        <v>0</v>
      </c>
      <c r="AI9" s="7">
        <f>AH9/6</f>
        <v>0</v>
      </c>
      <c r="AJ9" s="12" t="e">
        <f t="shared" ref="AJ9:AJ38" si="3">IF(AB9="","",VLOOKUP(AI9,$J$100:$K$102,2,TRUE))</f>
        <v>#N/A</v>
      </c>
      <c r="AK9" s="6">
        <f>J9+P9+Y9+AH9</f>
        <v>0</v>
      </c>
      <c r="AL9" s="8">
        <f>AK9/21</f>
        <v>0</v>
      </c>
      <c r="AM9" s="12" t="e">
        <f t="shared" ref="AM9:AM38" si="4">IF(AE9="","",VLOOKUP(AL9,$J$100:$K$102,2,TRUE))</f>
        <v>#N/A</v>
      </c>
    </row>
    <row r="10" spans="1:40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">
        <f t="shared" ref="J10:J37" si="5">SUM(D10:I10)</f>
        <v>0</v>
      </c>
      <c r="K10" s="7">
        <f t="shared" ref="K10:K37" si="6">J10/6</f>
        <v>0</v>
      </c>
      <c r="L10" s="12" t="e">
        <f t="shared" si="0"/>
        <v>#N/A</v>
      </c>
      <c r="M10" s="1">
        <v>0</v>
      </c>
      <c r="N10" s="1">
        <v>0</v>
      </c>
      <c r="O10" s="1">
        <v>0</v>
      </c>
      <c r="P10" s="5">
        <f t="shared" ref="P10:P37" si="7">SUM(M10:O10)</f>
        <v>0</v>
      </c>
      <c r="Q10" s="7">
        <f t="shared" ref="Q10:Q37" si="8">P10/3</f>
        <v>0</v>
      </c>
      <c r="R10" s="12" t="e">
        <f t="shared" si="1"/>
        <v>#N/A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5">
        <f t="shared" ref="Y10:Y37" si="9">SUM(S10:X10)</f>
        <v>0</v>
      </c>
      <c r="Z10" s="7">
        <f t="shared" ref="Z10:Z37" si="10">Y10/6</f>
        <v>0</v>
      </c>
      <c r="AA10" s="12" t="e">
        <f t="shared" si="2"/>
        <v>#N/A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f t="shared" ref="AH10:AH37" si="11">SUM(AB10:AG10)</f>
        <v>0</v>
      </c>
      <c r="AI10" s="7">
        <f t="shared" ref="AI10:AI37" si="12">AH10/6</f>
        <v>0</v>
      </c>
      <c r="AJ10" s="12" t="e">
        <f t="shared" si="3"/>
        <v>#N/A</v>
      </c>
      <c r="AK10" s="6">
        <f t="shared" ref="AK10:AK37" si="13">J10+P10+Y10+AH10</f>
        <v>0</v>
      </c>
      <c r="AL10" s="8">
        <f t="shared" ref="AL10:AL37" si="14">AK10/21</f>
        <v>0</v>
      </c>
      <c r="AM10" s="12" t="e">
        <f t="shared" si="4"/>
        <v>#N/A</v>
      </c>
    </row>
    <row r="11" spans="1:40">
      <c r="B11" s="1">
        <v>3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f t="shared" si="5"/>
        <v>0</v>
      </c>
      <c r="K11" s="7">
        <f t="shared" si="6"/>
        <v>0</v>
      </c>
      <c r="L11" s="12" t="e">
        <f t="shared" si="0"/>
        <v>#N/A</v>
      </c>
      <c r="M11" s="1">
        <v>0</v>
      </c>
      <c r="N11" s="1">
        <v>0</v>
      </c>
      <c r="O11" s="1">
        <v>0</v>
      </c>
      <c r="P11" s="5">
        <f t="shared" si="7"/>
        <v>0</v>
      </c>
      <c r="Q11" s="7">
        <f t="shared" si="8"/>
        <v>0</v>
      </c>
      <c r="R11" s="12" t="e">
        <f t="shared" si="1"/>
        <v>#N/A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5">
        <f t="shared" si="9"/>
        <v>0</v>
      </c>
      <c r="Z11" s="7">
        <f t="shared" si="10"/>
        <v>0</v>
      </c>
      <c r="AA11" s="12" t="e">
        <f t="shared" si="2"/>
        <v>#N/A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f t="shared" si="11"/>
        <v>0</v>
      </c>
      <c r="AI11" s="7">
        <f t="shared" si="12"/>
        <v>0</v>
      </c>
      <c r="AJ11" s="12" t="e">
        <f t="shared" si="3"/>
        <v>#N/A</v>
      </c>
      <c r="AK11" s="6">
        <f t="shared" si="13"/>
        <v>0</v>
      </c>
      <c r="AL11" s="8">
        <f t="shared" si="14"/>
        <v>0</v>
      </c>
      <c r="AM11" s="12" t="e">
        <f t="shared" si="4"/>
        <v>#N/A</v>
      </c>
    </row>
    <row r="12" spans="1:40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f t="shared" si="5"/>
        <v>0</v>
      </c>
      <c r="K12" s="7">
        <f t="shared" si="6"/>
        <v>0</v>
      </c>
      <c r="L12" s="12" t="e">
        <f t="shared" si="0"/>
        <v>#N/A</v>
      </c>
      <c r="M12" s="1">
        <v>0</v>
      </c>
      <c r="N12" s="1">
        <v>0</v>
      </c>
      <c r="O12" s="1">
        <v>0</v>
      </c>
      <c r="P12" s="5">
        <f t="shared" si="7"/>
        <v>0</v>
      </c>
      <c r="Q12" s="7">
        <f t="shared" si="8"/>
        <v>0</v>
      </c>
      <c r="R12" s="12" t="e">
        <f t="shared" si="1"/>
        <v>#N/A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5">
        <f t="shared" si="9"/>
        <v>0</v>
      </c>
      <c r="Z12" s="7">
        <f t="shared" si="10"/>
        <v>0</v>
      </c>
      <c r="AA12" s="12" t="e">
        <f t="shared" si="2"/>
        <v>#N/A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f t="shared" si="11"/>
        <v>0</v>
      </c>
      <c r="AI12" s="7">
        <f t="shared" si="12"/>
        <v>0</v>
      </c>
      <c r="AJ12" s="12" t="e">
        <f t="shared" si="3"/>
        <v>#N/A</v>
      </c>
      <c r="AK12" s="6">
        <f t="shared" si="13"/>
        <v>0</v>
      </c>
      <c r="AL12" s="8">
        <f t="shared" si="14"/>
        <v>0</v>
      </c>
      <c r="AM12" s="12" t="e">
        <f t="shared" si="4"/>
        <v>#N/A</v>
      </c>
    </row>
    <row r="13" spans="1:40">
      <c r="B13" s="1">
        <v>5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f t="shared" si="5"/>
        <v>0</v>
      </c>
      <c r="K13" s="7">
        <f t="shared" si="6"/>
        <v>0</v>
      </c>
      <c r="L13" s="12" t="e">
        <f t="shared" si="0"/>
        <v>#N/A</v>
      </c>
      <c r="M13" s="1">
        <v>0</v>
      </c>
      <c r="N13" s="1">
        <v>0</v>
      </c>
      <c r="O13" s="1">
        <v>0</v>
      </c>
      <c r="P13" s="5">
        <f t="shared" si="7"/>
        <v>0</v>
      </c>
      <c r="Q13" s="7">
        <f t="shared" si="8"/>
        <v>0</v>
      </c>
      <c r="R13" s="12" t="e">
        <f t="shared" si="1"/>
        <v>#N/A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5">
        <f t="shared" si="9"/>
        <v>0</v>
      </c>
      <c r="Z13" s="7">
        <f t="shared" si="10"/>
        <v>0</v>
      </c>
      <c r="AA13" s="12" t="e">
        <f t="shared" si="2"/>
        <v>#N/A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f t="shared" si="11"/>
        <v>0</v>
      </c>
      <c r="AI13" s="7">
        <f t="shared" si="12"/>
        <v>0</v>
      </c>
      <c r="AJ13" s="12" t="e">
        <f t="shared" si="3"/>
        <v>#N/A</v>
      </c>
      <c r="AK13" s="6">
        <f t="shared" si="13"/>
        <v>0</v>
      </c>
      <c r="AL13" s="8">
        <f t="shared" si="14"/>
        <v>0</v>
      </c>
      <c r="AM13" s="12" t="e">
        <f t="shared" si="4"/>
        <v>#N/A</v>
      </c>
    </row>
    <row r="14" spans="1:40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f t="shared" si="5"/>
        <v>0</v>
      </c>
      <c r="K14" s="7">
        <f t="shared" si="6"/>
        <v>0</v>
      </c>
      <c r="L14" s="12" t="e">
        <f t="shared" si="0"/>
        <v>#N/A</v>
      </c>
      <c r="M14" s="1">
        <v>0</v>
      </c>
      <c r="N14" s="1">
        <v>0</v>
      </c>
      <c r="O14" s="1">
        <v>0</v>
      </c>
      <c r="P14" s="5">
        <f t="shared" si="7"/>
        <v>0</v>
      </c>
      <c r="Q14" s="7">
        <f t="shared" si="8"/>
        <v>0</v>
      </c>
      <c r="R14" s="12" t="e">
        <f t="shared" si="1"/>
        <v>#N/A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5">
        <f t="shared" si="9"/>
        <v>0</v>
      </c>
      <c r="Z14" s="7">
        <f t="shared" si="10"/>
        <v>0</v>
      </c>
      <c r="AA14" s="12" t="e">
        <f t="shared" si="2"/>
        <v>#N/A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f t="shared" si="11"/>
        <v>0</v>
      </c>
      <c r="AI14" s="7">
        <f t="shared" si="12"/>
        <v>0</v>
      </c>
      <c r="AJ14" s="12" t="e">
        <f t="shared" si="3"/>
        <v>#N/A</v>
      </c>
      <c r="AK14" s="6">
        <f t="shared" si="13"/>
        <v>0</v>
      </c>
      <c r="AL14" s="8">
        <f t="shared" si="14"/>
        <v>0</v>
      </c>
      <c r="AM14" s="12" t="e">
        <f t="shared" si="4"/>
        <v>#N/A</v>
      </c>
    </row>
    <row r="15" spans="1:40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f t="shared" si="5"/>
        <v>0</v>
      </c>
      <c r="K15" s="7">
        <f t="shared" si="6"/>
        <v>0</v>
      </c>
      <c r="L15" s="12" t="e">
        <f t="shared" si="0"/>
        <v>#N/A</v>
      </c>
      <c r="M15" s="1">
        <v>0</v>
      </c>
      <c r="N15" s="1">
        <v>0</v>
      </c>
      <c r="O15" s="1">
        <v>0</v>
      </c>
      <c r="P15" s="5">
        <f t="shared" si="7"/>
        <v>0</v>
      </c>
      <c r="Q15" s="7">
        <f t="shared" si="8"/>
        <v>0</v>
      </c>
      <c r="R15" s="12" t="e">
        <f t="shared" si="1"/>
        <v>#N/A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5">
        <f t="shared" si="9"/>
        <v>0</v>
      </c>
      <c r="Z15" s="7">
        <f t="shared" si="10"/>
        <v>0</v>
      </c>
      <c r="AA15" s="12" t="e">
        <f t="shared" si="2"/>
        <v>#N/A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f t="shared" si="11"/>
        <v>0</v>
      </c>
      <c r="AI15" s="7">
        <f t="shared" si="12"/>
        <v>0</v>
      </c>
      <c r="AJ15" s="12" t="e">
        <f t="shared" si="3"/>
        <v>#N/A</v>
      </c>
      <c r="AK15" s="6">
        <f t="shared" si="13"/>
        <v>0</v>
      </c>
      <c r="AL15" s="8">
        <f t="shared" si="14"/>
        <v>0</v>
      </c>
      <c r="AM15" s="12" t="e">
        <f t="shared" si="4"/>
        <v>#N/A</v>
      </c>
    </row>
    <row r="16" spans="1:40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">
        <f t="shared" si="5"/>
        <v>0</v>
      </c>
      <c r="K16" s="7">
        <f t="shared" si="6"/>
        <v>0</v>
      </c>
      <c r="L16" s="12" t="e">
        <f t="shared" si="0"/>
        <v>#N/A</v>
      </c>
      <c r="M16" s="1">
        <v>0</v>
      </c>
      <c r="N16" s="1">
        <v>0</v>
      </c>
      <c r="O16" s="1">
        <v>0</v>
      </c>
      <c r="P16" s="5">
        <f t="shared" si="7"/>
        <v>0</v>
      </c>
      <c r="Q16" s="7">
        <f t="shared" si="8"/>
        <v>0</v>
      </c>
      <c r="R16" s="12" t="e">
        <f t="shared" si="1"/>
        <v>#N/A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5">
        <f t="shared" si="9"/>
        <v>0</v>
      </c>
      <c r="Z16" s="7">
        <f t="shared" si="10"/>
        <v>0</v>
      </c>
      <c r="AA16" s="12" t="e">
        <f t="shared" si="2"/>
        <v>#N/A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f t="shared" si="11"/>
        <v>0</v>
      </c>
      <c r="AI16" s="7">
        <f t="shared" si="12"/>
        <v>0</v>
      </c>
      <c r="AJ16" s="12" t="e">
        <f t="shared" si="3"/>
        <v>#N/A</v>
      </c>
      <c r="AK16" s="6">
        <f t="shared" si="13"/>
        <v>0</v>
      </c>
      <c r="AL16" s="8">
        <f t="shared" si="14"/>
        <v>0</v>
      </c>
      <c r="AM16" s="12" t="e">
        <f t="shared" si="4"/>
        <v>#N/A</v>
      </c>
    </row>
    <row r="17" spans="2:39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f t="shared" si="5"/>
        <v>0</v>
      </c>
      <c r="K17" s="7">
        <f t="shared" si="6"/>
        <v>0</v>
      </c>
      <c r="L17" s="12" t="e">
        <f t="shared" si="0"/>
        <v>#N/A</v>
      </c>
      <c r="M17" s="1">
        <v>0</v>
      </c>
      <c r="N17" s="1">
        <v>0</v>
      </c>
      <c r="O17" s="1">
        <v>0</v>
      </c>
      <c r="P17" s="5">
        <f t="shared" si="7"/>
        <v>0</v>
      </c>
      <c r="Q17" s="7">
        <f t="shared" si="8"/>
        <v>0</v>
      </c>
      <c r="R17" s="12" t="e">
        <f t="shared" si="1"/>
        <v>#N/A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5">
        <f t="shared" si="9"/>
        <v>0</v>
      </c>
      <c r="Z17" s="7">
        <f t="shared" si="10"/>
        <v>0</v>
      </c>
      <c r="AA17" s="12" t="e">
        <f t="shared" si="2"/>
        <v>#N/A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f t="shared" si="11"/>
        <v>0</v>
      </c>
      <c r="AI17" s="7">
        <f t="shared" si="12"/>
        <v>0</v>
      </c>
      <c r="AJ17" s="12" t="e">
        <f t="shared" si="3"/>
        <v>#N/A</v>
      </c>
      <c r="AK17" s="6">
        <f t="shared" si="13"/>
        <v>0</v>
      </c>
      <c r="AL17" s="8">
        <f t="shared" si="14"/>
        <v>0</v>
      </c>
      <c r="AM17" s="12" t="e">
        <f t="shared" si="4"/>
        <v>#N/A</v>
      </c>
    </row>
    <row r="18" spans="2:39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f t="shared" si="5"/>
        <v>0</v>
      </c>
      <c r="K18" s="7">
        <f t="shared" si="6"/>
        <v>0</v>
      </c>
      <c r="L18" s="12" t="e">
        <f t="shared" si="0"/>
        <v>#N/A</v>
      </c>
      <c r="M18" s="1">
        <v>0</v>
      </c>
      <c r="N18" s="1">
        <v>0</v>
      </c>
      <c r="O18" s="1">
        <v>0</v>
      </c>
      <c r="P18" s="5">
        <f t="shared" si="7"/>
        <v>0</v>
      </c>
      <c r="Q18" s="7">
        <f t="shared" si="8"/>
        <v>0</v>
      </c>
      <c r="R18" s="12" t="e">
        <f t="shared" si="1"/>
        <v>#N/A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5">
        <f t="shared" si="9"/>
        <v>0</v>
      </c>
      <c r="Z18" s="7">
        <f t="shared" si="10"/>
        <v>0</v>
      </c>
      <c r="AA18" s="12" t="e">
        <f t="shared" si="2"/>
        <v>#N/A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f t="shared" si="11"/>
        <v>0</v>
      </c>
      <c r="AI18" s="7">
        <f t="shared" si="12"/>
        <v>0</v>
      </c>
      <c r="AJ18" s="12" t="e">
        <f t="shared" si="3"/>
        <v>#N/A</v>
      </c>
      <c r="AK18" s="6">
        <f t="shared" si="13"/>
        <v>0</v>
      </c>
      <c r="AL18" s="8">
        <f t="shared" si="14"/>
        <v>0</v>
      </c>
      <c r="AM18" s="12" t="e">
        <f t="shared" si="4"/>
        <v>#N/A</v>
      </c>
    </row>
    <row r="19" spans="2:39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f t="shared" si="5"/>
        <v>0</v>
      </c>
      <c r="K19" s="7">
        <f t="shared" si="6"/>
        <v>0</v>
      </c>
      <c r="L19" s="12" t="e">
        <f t="shared" si="0"/>
        <v>#N/A</v>
      </c>
      <c r="M19" s="1">
        <v>0</v>
      </c>
      <c r="N19" s="1">
        <v>0</v>
      </c>
      <c r="O19" s="1">
        <v>0</v>
      </c>
      <c r="P19" s="5">
        <f t="shared" si="7"/>
        <v>0</v>
      </c>
      <c r="Q19" s="7">
        <f t="shared" si="8"/>
        <v>0</v>
      </c>
      <c r="R19" s="12" t="e">
        <f t="shared" si="1"/>
        <v>#N/A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5">
        <f t="shared" si="9"/>
        <v>0</v>
      </c>
      <c r="Z19" s="7">
        <f t="shared" si="10"/>
        <v>0</v>
      </c>
      <c r="AA19" s="12" t="e">
        <f t="shared" si="2"/>
        <v>#N/A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f t="shared" si="11"/>
        <v>0</v>
      </c>
      <c r="AI19" s="7">
        <f t="shared" si="12"/>
        <v>0</v>
      </c>
      <c r="AJ19" s="12" t="e">
        <f t="shared" si="3"/>
        <v>#N/A</v>
      </c>
      <c r="AK19" s="6">
        <f t="shared" si="13"/>
        <v>0</v>
      </c>
      <c r="AL19" s="8">
        <f t="shared" si="14"/>
        <v>0</v>
      </c>
      <c r="AM19" s="12" t="e">
        <f t="shared" si="4"/>
        <v>#N/A</v>
      </c>
    </row>
    <row r="20" spans="2:39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f t="shared" si="5"/>
        <v>0</v>
      </c>
      <c r="K20" s="7">
        <f t="shared" si="6"/>
        <v>0</v>
      </c>
      <c r="L20" s="12" t="e">
        <f t="shared" si="0"/>
        <v>#N/A</v>
      </c>
      <c r="M20" s="1">
        <v>0</v>
      </c>
      <c r="N20" s="1">
        <v>0</v>
      </c>
      <c r="O20" s="1">
        <v>0</v>
      </c>
      <c r="P20" s="5">
        <f t="shared" si="7"/>
        <v>0</v>
      </c>
      <c r="Q20" s="7">
        <f t="shared" si="8"/>
        <v>0</v>
      </c>
      <c r="R20" s="12" t="e">
        <f t="shared" si="1"/>
        <v>#N/A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5">
        <f t="shared" si="9"/>
        <v>0</v>
      </c>
      <c r="Z20" s="7">
        <f t="shared" si="10"/>
        <v>0</v>
      </c>
      <c r="AA20" s="12" t="e">
        <f t="shared" si="2"/>
        <v>#N/A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f t="shared" si="11"/>
        <v>0</v>
      </c>
      <c r="AI20" s="7">
        <f t="shared" si="12"/>
        <v>0</v>
      </c>
      <c r="AJ20" s="12" t="e">
        <f t="shared" si="3"/>
        <v>#N/A</v>
      </c>
      <c r="AK20" s="6">
        <f t="shared" si="13"/>
        <v>0</v>
      </c>
      <c r="AL20" s="8">
        <f t="shared" si="14"/>
        <v>0</v>
      </c>
      <c r="AM20" s="12" t="e">
        <f t="shared" si="4"/>
        <v>#N/A</v>
      </c>
    </row>
    <row r="21" spans="2:39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f t="shared" si="5"/>
        <v>0</v>
      </c>
      <c r="K21" s="7">
        <f t="shared" si="6"/>
        <v>0</v>
      </c>
      <c r="L21" s="12" t="e">
        <f t="shared" si="0"/>
        <v>#N/A</v>
      </c>
      <c r="M21" s="1">
        <v>0</v>
      </c>
      <c r="N21" s="1">
        <v>0</v>
      </c>
      <c r="O21" s="1">
        <v>0</v>
      </c>
      <c r="P21" s="5">
        <f t="shared" si="7"/>
        <v>0</v>
      </c>
      <c r="Q21" s="7">
        <f t="shared" si="8"/>
        <v>0</v>
      </c>
      <c r="R21" s="12" t="e">
        <f t="shared" si="1"/>
        <v>#N/A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5">
        <f t="shared" si="9"/>
        <v>0</v>
      </c>
      <c r="Z21" s="7">
        <f t="shared" si="10"/>
        <v>0</v>
      </c>
      <c r="AA21" s="12" t="e">
        <f t="shared" si="2"/>
        <v>#N/A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f t="shared" si="11"/>
        <v>0</v>
      </c>
      <c r="AI21" s="7">
        <f t="shared" si="12"/>
        <v>0</v>
      </c>
      <c r="AJ21" s="12" t="e">
        <f t="shared" si="3"/>
        <v>#N/A</v>
      </c>
      <c r="AK21" s="6">
        <f t="shared" si="13"/>
        <v>0</v>
      </c>
      <c r="AL21" s="8">
        <f t="shared" si="14"/>
        <v>0</v>
      </c>
      <c r="AM21" s="12" t="e">
        <f t="shared" si="4"/>
        <v>#N/A</v>
      </c>
    </row>
    <row r="22" spans="2:39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5">
        <f t="shared" si="5"/>
        <v>0</v>
      </c>
      <c r="K22" s="7">
        <f t="shared" si="6"/>
        <v>0</v>
      </c>
      <c r="L22" s="12" t="e">
        <f t="shared" si="0"/>
        <v>#N/A</v>
      </c>
      <c r="M22" s="1">
        <v>0</v>
      </c>
      <c r="N22" s="1">
        <v>0</v>
      </c>
      <c r="O22" s="1">
        <v>0</v>
      </c>
      <c r="P22" s="5">
        <f t="shared" si="7"/>
        <v>0</v>
      </c>
      <c r="Q22" s="7">
        <f t="shared" si="8"/>
        <v>0</v>
      </c>
      <c r="R22" s="12" t="e">
        <f t="shared" si="1"/>
        <v>#N/A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5">
        <f t="shared" si="9"/>
        <v>0</v>
      </c>
      <c r="Z22" s="7">
        <f t="shared" si="10"/>
        <v>0</v>
      </c>
      <c r="AA22" s="12" t="e">
        <f t="shared" si="2"/>
        <v>#N/A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5">
        <f t="shared" si="11"/>
        <v>0</v>
      </c>
      <c r="AI22" s="7">
        <f t="shared" si="12"/>
        <v>0</v>
      </c>
      <c r="AJ22" s="12" t="e">
        <f t="shared" si="3"/>
        <v>#N/A</v>
      </c>
      <c r="AK22" s="6">
        <f t="shared" si="13"/>
        <v>0</v>
      </c>
      <c r="AL22" s="8">
        <f t="shared" si="14"/>
        <v>0</v>
      </c>
      <c r="AM22" s="12" t="e">
        <f t="shared" si="4"/>
        <v>#N/A</v>
      </c>
    </row>
    <row r="23" spans="2:39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5">
        <f t="shared" si="5"/>
        <v>0</v>
      </c>
      <c r="K23" s="7">
        <f t="shared" si="6"/>
        <v>0</v>
      </c>
      <c r="L23" s="12" t="e">
        <f t="shared" si="0"/>
        <v>#N/A</v>
      </c>
      <c r="M23" s="1">
        <v>0</v>
      </c>
      <c r="N23" s="1">
        <v>0</v>
      </c>
      <c r="O23" s="1">
        <v>0</v>
      </c>
      <c r="P23" s="5">
        <f t="shared" si="7"/>
        <v>0</v>
      </c>
      <c r="Q23" s="7">
        <f t="shared" si="8"/>
        <v>0</v>
      </c>
      <c r="R23" s="12" t="e">
        <f t="shared" si="1"/>
        <v>#N/A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5">
        <f t="shared" si="9"/>
        <v>0</v>
      </c>
      <c r="Z23" s="7">
        <f t="shared" si="10"/>
        <v>0</v>
      </c>
      <c r="AA23" s="12" t="e">
        <f t="shared" si="2"/>
        <v>#N/A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5">
        <f t="shared" si="11"/>
        <v>0</v>
      </c>
      <c r="AI23" s="7">
        <f t="shared" si="12"/>
        <v>0</v>
      </c>
      <c r="AJ23" s="12" t="e">
        <f t="shared" si="3"/>
        <v>#N/A</v>
      </c>
      <c r="AK23" s="6">
        <f t="shared" si="13"/>
        <v>0</v>
      </c>
      <c r="AL23" s="8">
        <f t="shared" si="14"/>
        <v>0</v>
      </c>
      <c r="AM23" s="12" t="e">
        <f t="shared" si="4"/>
        <v>#N/A</v>
      </c>
    </row>
    <row r="24" spans="2:39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5">
        <f t="shared" si="5"/>
        <v>0</v>
      </c>
      <c r="K24" s="7">
        <f t="shared" si="6"/>
        <v>0</v>
      </c>
      <c r="L24" s="12" t="e">
        <f t="shared" si="0"/>
        <v>#N/A</v>
      </c>
      <c r="M24" s="1">
        <v>0</v>
      </c>
      <c r="N24" s="1">
        <v>0</v>
      </c>
      <c r="O24" s="1">
        <v>0</v>
      </c>
      <c r="P24" s="5">
        <f t="shared" si="7"/>
        <v>0</v>
      </c>
      <c r="Q24" s="7">
        <f t="shared" si="8"/>
        <v>0</v>
      </c>
      <c r="R24" s="12" t="e">
        <f t="shared" si="1"/>
        <v>#N/A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5">
        <f t="shared" si="9"/>
        <v>0</v>
      </c>
      <c r="Z24" s="7">
        <f t="shared" si="10"/>
        <v>0</v>
      </c>
      <c r="AA24" s="12" t="e">
        <f t="shared" si="2"/>
        <v>#N/A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5">
        <f t="shared" si="11"/>
        <v>0</v>
      </c>
      <c r="AI24" s="7">
        <f t="shared" si="12"/>
        <v>0</v>
      </c>
      <c r="AJ24" s="12" t="e">
        <f t="shared" si="3"/>
        <v>#N/A</v>
      </c>
      <c r="AK24" s="6">
        <f t="shared" si="13"/>
        <v>0</v>
      </c>
      <c r="AL24" s="8">
        <f t="shared" si="14"/>
        <v>0</v>
      </c>
      <c r="AM24" s="12" t="e">
        <f t="shared" si="4"/>
        <v>#N/A</v>
      </c>
    </row>
    <row r="25" spans="2:39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5">
        <f t="shared" si="5"/>
        <v>0</v>
      </c>
      <c r="K25" s="7">
        <f t="shared" si="6"/>
        <v>0</v>
      </c>
      <c r="L25" s="12" t="e">
        <f t="shared" si="0"/>
        <v>#N/A</v>
      </c>
      <c r="M25" s="1">
        <v>0</v>
      </c>
      <c r="N25" s="1">
        <v>0</v>
      </c>
      <c r="O25" s="1">
        <v>0</v>
      </c>
      <c r="P25" s="5">
        <f t="shared" si="7"/>
        <v>0</v>
      </c>
      <c r="Q25" s="7">
        <f t="shared" si="8"/>
        <v>0</v>
      </c>
      <c r="R25" s="12" t="e">
        <f t="shared" si="1"/>
        <v>#N/A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5">
        <f t="shared" si="9"/>
        <v>0</v>
      </c>
      <c r="Z25" s="7">
        <f t="shared" si="10"/>
        <v>0</v>
      </c>
      <c r="AA25" s="12" t="e">
        <f t="shared" si="2"/>
        <v>#N/A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5">
        <f t="shared" si="11"/>
        <v>0</v>
      </c>
      <c r="AI25" s="7">
        <f t="shared" si="12"/>
        <v>0</v>
      </c>
      <c r="AJ25" s="12" t="e">
        <f t="shared" si="3"/>
        <v>#N/A</v>
      </c>
      <c r="AK25" s="6">
        <f t="shared" si="13"/>
        <v>0</v>
      </c>
      <c r="AL25" s="8">
        <f t="shared" si="14"/>
        <v>0</v>
      </c>
      <c r="AM25" s="12" t="e">
        <f t="shared" si="4"/>
        <v>#N/A</v>
      </c>
    </row>
    <row r="26" spans="2:39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5">
        <f t="shared" si="5"/>
        <v>0</v>
      </c>
      <c r="K26" s="7">
        <f t="shared" si="6"/>
        <v>0</v>
      </c>
      <c r="L26" s="12" t="e">
        <f t="shared" si="0"/>
        <v>#N/A</v>
      </c>
      <c r="M26" s="1">
        <v>0</v>
      </c>
      <c r="N26" s="1">
        <v>0</v>
      </c>
      <c r="O26" s="1">
        <v>0</v>
      </c>
      <c r="P26" s="5">
        <f t="shared" si="7"/>
        <v>0</v>
      </c>
      <c r="Q26" s="7">
        <f t="shared" si="8"/>
        <v>0</v>
      </c>
      <c r="R26" s="12" t="e">
        <f t="shared" si="1"/>
        <v>#N/A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5">
        <f t="shared" si="9"/>
        <v>0</v>
      </c>
      <c r="Z26" s="7">
        <f t="shared" si="10"/>
        <v>0</v>
      </c>
      <c r="AA26" s="12" t="e">
        <f t="shared" si="2"/>
        <v>#N/A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5">
        <f t="shared" si="11"/>
        <v>0</v>
      </c>
      <c r="AI26" s="7">
        <f t="shared" si="12"/>
        <v>0</v>
      </c>
      <c r="AJ26" s="12" t="e">
        <f t="shared" si="3"/>
        <v>#N/A</v>
      </c>
      <c r="AK26" s="6">
        <f t="shared" si="13"/>
        <v>0</v>
      </c>
      <c r="AL26" s="8">
        <f t="shared" si="14"/>
        <v>0</v>
      </c>
      <c r="AM26" s="12" t="e">
        <f t="shared" si="4"/>
        <v>#N/A</v>
      </c>
    </row>
    <row r="27" spans="2:39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5">
        <f t="shared" si="5"/>
        <v>0</v>
      </c>
      <c r="K27" s="7">
        <f t="shared" si="6"/>
        <v>0</v>
      </c>
      <c r="L27" s="12" t="e">
        <f t="shared" si="0"/>
        <v>#N/A</v>
      </c>
      <c r="M27" s="1">
        <v>0</v>
      </c>
      <c r="N27" s="1">
        <v>0</v>
      </c>
      <c r="O27" s="1">
        <v>0</v>
      </c>
      <c r="P27" s="5">
        <f t="shared" si="7"/>
        <v>0</v>
      </c>
      <c r="Q27" s="7">
        <f t="shared" si="8"/>
        <v>0</v>
      </c>
      <c r="R27" s="12" t="e">
        <f t="shared" si="1"/>
        <v>#N/A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5">
        <f t="shared" si="9"/>
        <v>0</v>
      </c>
      <c r="Z27" s="7">
        <f t="shared" si="10"/>
        <v>0</v>
      </c>
      <c r="AA27" s="12" t="e">
        <f t="shared" si="2"/>
        <v>#N/A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5">
        <f t="shared" si="11"/>
        <v>0</v>
      </c>
      <c r="AI27" s="7">
        <f t="shared" si="12"/>
        <v>0</v>
      </c>
      <c r="AJ27" s="12" t="e">
        <f t="shared" si="3"/>
        <v>#N/A</v>
      </c>
      <c r="AK27" s="6">
        <f t="shared" si="13"/>
        <v>0</v>
      </c>
      <c r="AL27" s="8">
        <f t="shared" si="14"/>
        <v>0</v>
      </c>
      <c r="AM27" s="12" t="e">
        <f t="shared" si="4"/>
        <v>#N/A</v>
      </c>
    </row>
    <row r="28" spans="2:39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5">
        <f t="shared" si="5"/>
        <v>0</v>
      </c>
      <c r="K28" s="7">
        <f t="shared" si="6"/>
        <v>0</v>
      </c>
      <c r="L28" s="12" t="e">
        <f t="shared" si="0"/>
        <v>#N/A</v>
      </c>
      <c r="M28" s="1">
        <v>0</v>
      </c>
      <c r="N28" s="1">
        <v>0</v>
      </c>
      <c r="O28" s="1">
        <v>0</v>
      </c>
      <c r="P28" s="5">
        <f t="shared" si="7"/>
        <v>0</v>
      </c>
      <c r="Q28" s="7">
        <f t="shared" si="8"/>
        <v>0</v>
      </c>
      <c r="R28" s="12" t="e">
        <f t="shared" si="1"/>
        <v>#N/A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5">
        <f t="shared" si="9"/>
        <v>0</v>
      </c>
      <c r="Z28" s="7">
        <f t="shared" si="10"/>
        <v>0</v>
      </c>
      <c r="AA28" s="12" t="e">
        <f t="shared" si="2"/>
        <v>#N/A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5">
        <f t="shared" si="11"/>
        <v>0</v>
      </c>
      <c r="AI28" s="7">
        <f t="shared" si="12"/>
        <v>0</v>
      </c>
      <c r="AJ28" s="12" t="e">
        <f t="shared" si="3"/>
        <v>#N/A</v>
      </c>
      <c r="AK28" s="6">
        <f t="shared" si="13"/>
        <v>0</v>
      </c>
      <c r="AL28" s="8">
        <f t="shared" si="14"/>
        <v>0</v>
      </c>
      <c r="AM28" s="12" t="e">
        <f t="shared" si="4"/>
        <v>#N/A</v>
      </c>
    </row>
    <row r="29" spans="2:39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f t="shared" si="5"/>
        <v>0</v>
      </c>
      <c r="K29" s="7">
        <f t="shared" si="6"/>
        <v>0</v>
      </c>
      <c r="L29" s="12" t="e">
        <f t="shared" si="0"/>
        <v>#N/A</v>
      </c>
      <c r="M29" s="1">
        <v>0</v>
      </c>
      <c r="N29" s="1">
        <v>0</v>
      </c>
      <c r="O29" s="1">
        <v>0</v>
      </c>
      <c r="P29" s="5">
        <f t="shared" si="7"/>
        <v>0</v>
      </c>
      <c r="Q29" s="7">
        <f t="shared" si="8"/>
        <v>0</v>
      </c>
      <c r="R29" s="12" t="e">
        <f t="shared" si="1"/>
        <v>#N/A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5">
        <f t="shared" si="9"/>
        <v>0</v>
      </c>
      <c r="Z29" s="7">
        <f t="shared" si="10"/>
        <v>0</v>
      </c>
      <c r="AA29" s="12" t="e">
        <f t="shared" si="2"/>
        <v>#N/A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f t="shared" si="11"/>
        <v>0</v>
      </c>
      <c r="AI29" s="7">
        <f t="shared" si="12"/>
        <v>0</v>
      </c>
      <c r="AJ29" s="12" t="e">
        <f t="shared" si="3"/>
        <v>#N/A</v>
      </c>
      <c r="AK29" s="6">
        <f t="shared" si="13"/>
        <v>0</v>
      </c>
      <c r="AL29" s="8">
        <f t="shared" si="14"/>
        <v>0</v>
      </c>
      <c r="AM29" s="12" t="e">
        <f t="shared" si="4"/>
        <v>#N/A</v>
      </c>
    </row>
    <row r="30" spans="2:39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f t="shared" si="5"/>
        <v>0</v>
      </c>
      <c r="K30" s="7">
        <f t="shared" si="6"/>
        <v>0</v>
      </c>
      <c r="L30" s="12" t="e">
        <f t="shared" si="0"/>
        <v>#N/A</v>
      </c>
      <c r="M30" s="1">
        <v>0</v>
      </c>
      <c r="N30" s="1">
        <v>0</v>
      </c>
      <c r="O30" s="1">
        <v>0</v>
      </c>
      <c r="P30" s="5">
        <f t="shared" si="7"/>
        <v>0</v>
      </c>
      <c r="Q30" s="7">
        <f t="shared" si="8"/>
        <v>0</v>
      </c>
      <c r="R30" s="12" t="e">
        <f t="shared" si="1"/>
        <v>#N/A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5">
        <f t="shared" si="9"/>
        <v>0</v>
      </c>
      <c r="Z30" s="7">
        <f t="shared" si="10"/>
        <v>0</v>
      </c>
      <c r="AA30" s="12" t="e">
        <f t="shared" si="2"/>
        <v>#N/A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f t="shared" si="11"/>
        <v>0</v>
      </c>
      <c r="AI30" s="7">
        <f t="shared" si="12"/>
        <v>0</v>
      </c>
      <c r="AJ30" s="12" t="e">
        <f t="shared" si="3"/>
        <v>#N/A</v>
      </c>
      <c r="AK30" s="6">
        <f t="shared" si="13"/>
        <v>0</v>
      </c>
      <c r="AL30" s="8">
        <f t="shared" si="14"/>
        <v>0</v>
      </c>
      <c r="AM30" s="12" t="e">
        <f t="shared" si="4"/>
        <v>#N/A</v>
      </c>
    </row>
    <row r="31" spans="2:39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f t="shared" si="5"/>
        <v>0</v>
      </c>
      <c r="K31" s="7">
        <f t="shared" si="6"/>
        <v>0</v>
      </c>
      <c r="L31" s="12" t="e">
        <f t="shared" si="0"/>
        <v>#N/A</v>
      </c>
      <c r="M31" s="1">
        <v>0</v>
      </c>
      <c r="N31" s="1">
        <v>0</v>
      </c>
      <c r="O31" s="1">
        <v>0</v>
      </c>
      <c r="P31" s="5">
        <f t="shared" si="7"/>
        <v>0</v>
      </c>
      <c r="Q31" s="7">
        <f t="shared" si="8"/>
        <v>0</v>
      </c>
      <c r="R31" s="12" t="e">
        <f t="shared" si="1"/>
        <v>#N/A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5">
        <f t="shared" si="9"/>
        <v>0</v>
      </c>
      <c r="Z31" s="7">
        <f t="shared" si="10"/>
        <v>0</v>
      </c>
      <c r="AA31" s="12" t="e">
        <f t="shared" si="2"/>
        <v>#N/A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f t="shared" si="11"/>
        <v>0</v>
      </c>
      <c r="AI31" s="7">
        <f t="shared" si="12"/>
        <v>0</v>
      </c>
      <c r="AJ31" s="12" t="e">
        <f t="shared" si="3"/>
        <v>#N/A</v>
      </c>
      <c r="AK31" s="6">
        <f t="shared" si="13"/>
        <v>0</v>
      </c>
      <c r="AL31" s="8">
        <f t="shared" si="14"/>
        <v>0</v>
      </c>
      <c r="AM31" s="12" t="e">
        <f t="shared" si="4"/>
        <v>#N/A</v>
      </c>
    </row>
    <row r="32" spans="2:39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f t="shared" si="5"/>
        <v>0</v>
      </c>
      <c r="K32" s="7">
        <f t="shared" si="6"/>
        <v>0</v>
      </c>
      <c r="L32" s="12" t="e">
        <f t="shared" si="0"/>
        <v>#N/A</v>
      </c>
      <c r="M32" s="1">
        <v>0</v>
      </c>
      <c r="N32" s="1">
        <v>0</v>
      </c>
      <c r="O32" s="1">
        <v>0</v>
      </c>
      <c r="P32" s="5">
        <f t="shared" si="7"/>
        <v>0</v>
      </c>
      <c r="Q32" s="7">
        <f t="shared" si="8"/>
        <v>0</v>
      </c>
      <c r="R32" s="12" t="e">
        <f t="shared" si="1"/>
        <v>#N/A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5">
        <f t="shared" si="9"/>
        <v>0</v>
      </c>
      <c r="Z32" s="7">
        <f t="shared" si="10"/>
        <v>0</v>
      </c>
      <c r="AA32" s="12" t="e">
        <f t="shared" si="2"/>
        <v>#N/A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f t="shared" si="11"/>
        <v>0</v>
      </c>
      <c r="AI32" s="7">
        <f t="shared" si="12"/>
        <v>0</v>
      </c>
      <c r="AJ32" s="12" t="e">
        <f t="shared" si="3"/>
        <v>#N/A</v>
      </c>
      <c r="AK32" s="6">
        <f t="shared" si="13"/>
        <v>0</v>
      </c>
      <c r="AL32" s="8">
        <f t="shared" si="14"/>
        <v>0</v>
      </c>
      <c r="AM32" s="12" t="e">
        <f t="shared" si="4"/>
        <v>#N/A</v>
      </c>
    </row>
    <row r="33" spans="2:39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f t="shared" si="5"/>
        <v>0</v>
      </c>
      <c r="K33" s="7">
        <f t="shared" si="6"/>
        <v>0</v>
      </c>
      <c r="L33" s="12" t="e">
        <f t="shared" si="0"/>
        <v>#N/A</v>
      </c>
      <c r="M33" s="1">
        <v>0</v>
      </c>
      <c r="N33" s="1">
        <v>0</v>
      </c>
      <c r="O33" s="1">
        <v>0</v>
      </c>
      <c r="P33" s="5">
        <f t="shared" si="7"/>
        <v>0</v>
      </c>
      <c r="Q33" s="7">
        <f t="shared" si="8"/>
        <v>0</v>
      </c>
      <c r="R33" s="12" t="e">
        <f t="shared" si="1"/>
        <v>#N/A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5">
        <f t="shared" si="9"/>
        <v>0</v>
      </c>
      <c r="Z33" s="7">
        <f t="shared" si="10"/>
        <v>0</v>
      </c>
      <c r="AA33" s="12" t="e">
        <f t="shared" si="2"/>
        <v>#N/A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f t="shared" si="11"/>
        <v>0</v>
      </c>
      <c r="AI33" s="7">
        <f t="shared" si="12"/>
        <v>0</v>
      </c>
      <c r="AJ33" s="12" t="e">
        <f t="shared" si="3"/>
        <v>#N/A</v>
      </c>
      <c r="AK33" s="6">
        <f t="shared" si="13"/>
        <v>0</v>
      </c>
      <c r="AL33" s="8">
        <f t="shared" si="14"/>
        <v>0</v>
      </c>
      <c r="AM33" s="12" t="e">
        <f t="shared" si="4"/>
        <v>#N/A</v>
      </c>
    </row>
    <row r="34" spans="2:39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f t="shared" si="5"/>
        <v>0</v>
      </c>
      <c r="K34" s="7">
        <f t="shared" si="6"/>
        <v>0</v>
      </c>
      <c r="L34" s="12" t="e">
        <f t="shared" si="0"/>
        <v>#N/A</v>
      </c>
      <c r="M34" s="1">
        <v>0</v>
      </c>
      <c r="N34" s="1">
        <v>0</v>
      </c>
      <c r="O34" s="1">
        <v>0</v>
      </c>
      <c r="P34" s="5">
        <f t="shared" si="7"/>
        <v>0</v>
      </c>
      <c r="Q34" s="7">
        <f t="shared" si="8"/>
        <v>0</v>
      </c>
      <c r="R34" s="12" t="e">
        <f t="shared" si="1"/>
        <v>#N/A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5">
        <f t="shared" si="9"/>
        <v>0</v>
      </c>
      <c r="Z34" s="7">
        <f t="shared" si="10"/>
        <v>0</v>
      </c>
      <c r="AA34" s="12" t="e">
        <f t="shared" si="2"/>
        <v>#N/A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5">
        <f t="shared" si="11"/>
        <v>0</v>
      </c>
      <c r="AI34" s="7">
        <f t="shared" si="12"/>
        <v>0</v>
      </c>
      <c r="AJ34" s="12" t="e">
        <f t="shared" si="3"/>
        <v>#N/A</v>
      </c>
      <c r="AK34" s="6">
        <f t="shared" si="13"/>
        <v>0</v>
      </c>
      <c r="AL34" s="8">
        <f t="shared" si="14"/>
        <v>0</v>
      </c>
      <c r="AM34" s="12" t="e">
        <f t="shared" si="4"/>
        <v>#N/A</v>
      </c>
    </row>
    <row r="35" spans="2:39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f t="shared" si="5"/>
        <v>0</v>
      </c>
      <c r="K35" s="7">
        <f t="shared" si="6"/>
        <v>0</v>
      </c>
      <c r="L35" s="12" t="e">
        <f t="shared" si="0"/>
        <v>#N/A</v>
      </c>
      <c r="M35" s="1">
        <v>0</v>
      </c>
      <c r="N35" s="1">
        <v>0</v>
      </c>
      <c r="O35" s="1">
        <v>0</v>
      </c>
      <c r="P35" s="5">
        <f t="shared" si="7"/>
        <v>0</v>
      </c>
      <c r="Q35" s="7">
        <f t="shared" si="8"/>
        <v>0</v>
      </c>
      <c r="R35" s="12" t="e">
        <f t="shared" si="1"/>
        <v>#N/A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5">
        <f t="shared" si="9"/>
        <v>0</v>
      </c>
      <c r="Z35" s="7">
        <f t="shared" si="10"/>
        <v>0</v>
      </c>
      <c r="AA35" s="12" t="e">
        <f t="shared" si="2"/>
        <v>#N/A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f t="shared" si="11"/>
        <v>0</v>
      </c>
      <c r="AI35" s="7">
        <f t="shared" si="12"/>
        <v>0</v>
      </c>
      <c r="AJ35" s="12" t="e">
        <f t="shared" si="3"/>
        <v>#N/A</v>
      </c>
      <c r="AK35" s="6">
        <f t="shared" si="13"/>
        <v>0</v>
      </c>
      <c r="AL35" s="8">
        <f t="shared" si="14"/>
        <v>0</v>
      </c>
      <c r="AM35" s="12" t="e">
        <f t="shared" si="4"/>
        <v>#N/A</v>
      </c>
    </row>
    <row r="36" spans="2:39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f t="shared" si="5"/>
        <v>0</v>
      </c>
      <c r="K36" s="7">
        <f t="shared" si="6"/>
        <v>0</v>
      </c>
      <c r="L36" s="12" t="e">
        <f t="shared" si="0"/>
        <v>#N/A</v>
      </c>
      <c r="M36" s="1">
        <v>0</v>
      </c>
      <c r="N36" s="1">
        <v>0</v>
      </c>
      <c r="O36" s="1">
        <v>0</v>
      </c>
      <c r="P36" s="5">
        <f t="shared" si="7"/>
        <v>0</v>
      </c>
      <c r="Q36" s="7">
        <f t="shared" si="8"/>
        <v>0</v>
      </c>
      <c r="R36" s="12" t="e">
        <f t="shared" si="1"/>
        <v>#N/A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5">
        <f t="shared" si="9"/>
        <v>0</v>
      </c>
      <c r="Z36" s="7">
        <f t="shared" si="10"/>
        <v>0</v>
      </c>
      <c r="AA36" s="12" t="e">
        <f t="shared" si="2"/>
        <v>#N/A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f t="shared" si="11"/>
        <v>0</v>
      </c>
      <c r="AI36" s="7">
        <f t="shared" si="12"/>
        <v>0</v>
      </c>
      <c r="AJ36" s="12" t="e">
        <f t="shared" si="3"/>
        <v>#N/A</v>
      </c>
      <c r="AK36" s="6">
        <f t="shared" si="13"/>
        <v>0</v>
      </c>
      <c r="AL36" s="8">
        <f t="shared" si="14"/>
        <v>0</v>
      </c>
      <c r="AM36" s="12" t="e">
        <f t="shared" si="4"/>
        <v>#N/A</v>
      </c>
    </row>
    <row r="37" spans="2:39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f t="shared" si="5"/>
        <v>0</v>
      </c>
      <c r="K37" s="7">
        <f t="shared" si="6"/>
        <v>0</v>
      </c>
      <c r="L37" s="12" t="e">
        <f t="shared" si="0"/>
        <v>#N/A</v>
      </c>
      <c r="M37" s="1">
        <v>0</v>
      </c>
      <c r="N37" s="1">
        <v>0</v>
      </c>
      <c r="O37" s="1">
        <v>0</v>
      </c>
      <c r="P37" s="5">
        <f t="shared" si="7"/>
        <v>0</v>
      </c>
      <c r="Q37" s="7">
        <f t="shared" si="8"/>
        <v>0</v>
      </c>
      <c r="R37" s="12" t="e">
        <f t="shared" si="1"/>
        <v>#N/A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5">
        <f t="shared" si="9"/>
        <v>0</v>
      </c>
      <c r="Z37" s="7">
        <f t="shared" si="10"/>
        <v>0</v>
      </c>
      <c r="AA37" s="12" t="e">
        <f t="shared" si="2"/>
        <v>#N/A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f t="shared" si="11"/>
        <v>0</v>
      </c>
      <c r="AI37" s="7">
        <f t="shared" si="12"/>
        <v>0</v>
      </c>
      <c r="AJ37" s="12" t="e">
        <f t="shared" si="3"/>
        <v>#N/A</v>
      </c>
      <c r="AK37" s="6">
        <f t="shared" si="13"/>
        <v>0</v>
      </c>
      <c r="AL37" s="8">
        <f t="shared" si="14"/>
        <v>0</v>
      </c>
      <c r="AM37" s="12" t="e">
        <f t="shared" si="4"/>
        <v>#N/A</v>
      </c>
    </row>
    <row r="38" spans="2:39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f>SUM(D38:I38)</f>
        <v>0</v>
      </c>
      <c r="K38" s="7">
        <f>J38/6</f>
        <v>0</v>
      </c>
      <c r="L38" s="12" t="e">
        <f t="shared" si="0"/>
        <v>#N/A</v>
      </c>
      <c r="M38" s="1">
        <v>0</v>
      </c>
      <c r="N38" s="1">
        <v>0</v>
      </c>
      <c r="O38" s="1">
        <v>0</v>
      </c>
      <c r="P38" s="5">
        <f>SUM(M38:O38)</f>
        <v>0</v>
      </c>
      <c r="Q38" s="7">
        <f>P38/3</f>
        <v>0</v>
      </c>
      <c r="R38" s="12" t="e">
        <f t="shared" si="1"/>
        <v>#N/A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5">
        <f>SUM(S38:X38)</f>
        <v>0</v>
      </c>
      <c r="Z38" s="7">
        <f>Y38/6</f>
        <v>0</v>
      </c>
      <c r="AA38" s="12" t="e">
        <f t="shared" si="2"/>
        <v>#N/A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f>SUM(AB38:AG38)</f>
        <v>0</v>
      </c>
      <c r="AI38" s="7">
        <f>AH38/6</f>
        <v>0</v>
      </c>
      <c r="AJ38" s="12" t="e">
        <f t="shared" si="3"/>
        <v>#N/A</v>
      </c>
      <c r="AK38" s="6">
        <f>J38+P38+Y38+AH38</f>
        <v>0</v>
      </c>
      <c r="AL38" s="8">
        <f>AK38/21</f>
        <v>0</v>
      </c>
      <c r="AM38" s="12" t="e">
        <f t="shared" si="4"/>
        <v>#N/A</v>
      </c>
    </row>
    <row r="39" spans="2:39">
      <c r="B39" s="28"/>
      <c r="C39" s="28"/>
      <c r="D39" s="34"/>
      <c r="E39" s="35"/>
      <c r="F39" s="35"/>
      <c r="G39" s="35"/>
      <c r="H39" s="35"/>
      <c r="I39" s="35"/>
      <c r="J39" s="36"/>
      <c r="K39" s="1" t="s">
        <v>16</v>
      </c>
      <c r="L39" s="10" t="s">
        <v>12</v>
      </c>
      <c r="M39" s="34"/>
      <c r="N39" s="35"/>
      <c r="O39" s="35"/>
      <c r="P39" s="36"/>
      <c r="Q39" s="1" t="s">
        <v>16</v>
      </c>
      <c r="R39" s="10" t="s">
        <v>12</v>
      </c>
      <c r="S39" s="34"/>
      <c r="T39" s="35"/>
      <c r="U39" s="35"/>
      <c r="V39" s="35"/>
      <c r="W39" s="35"/>
      <c r="X39" s="35"/>
      <c r="Y39" s="36"/>
      <c r="Z39" s="1" t="s">
        <v>16</v>
      </c>
      <c r="AA39" s="10" t="s">
        <v>12</v>
      </c>
      <c r="AB39" s="34"/>
      <c r="AC39" s="35"/>
      <c r="AD39" s="35"/>
      <c r="AE39" s="35"/>
      <c r="AF39" s="35"/>
      <c r="AG39" s="35"/>
      <c r="AH39" s="36"/>
      <c r="AI39" s="1" t="s">
        <v>16</v>
      </c>
      <c r="AJ39" s="10" t="s">
        <v>12</v>
      </c>
      <c r="AK39" s="2"/>
      <c r="AL39" s="2"/>
      <c r="AM39" s="2"/>
    </row>
    <row r="40" spans="2:39">
      <c r="B40" s="29"/>
      <c r="C40" s="29"/>
      <c r="D40" s="34" t="s">
        <v>20</v>
      </c>
      <c r="E40" s="35"/>
      <c r="F40" s="35"/>
      <c r="G40" s="35"/>
      <c r="H40" s="35"/>
      <c r="I40" s="35"/>
      <c r="J40" s="36"/>
      <c r="K40" s="9">
        <f>COUNTA(C9:C38)</f>
        <v>0</v>
      </c>
      <c r="L40" s="9">
        <v>100</v>
      </c>
      <c r="M40" s="34" t="s">
        <v>20</v>
      </c>
      <c r="N40" s="35"/>
      <c r="O40" s="35"/>
      <c r="P40" s="36"/>
      <c r="Q40" s="9">
        <f>COUNTA(C9:C38)</f>
        <v>0</v>
      </c>
      <c r="R40" s="9">
        <v>100</v>
      </c>
      <c r="S40" s="34" t="s">
        <v>20</v>
      </c>
      <c r="T40" s="35"/>
      <c r="U40" s="35"/>
      <c r="V40" s="35"/>
      <c r="W40" s="35"/>
      <c r="X40" s="35"/>
      <c r="Y40" s="36"/>
      <c r="Z40" s="9">
        <f>COUNTA(C9:C38)</f>
        <v>0</v>
      </c>
      <c r="AA40" s="9">
        <v>100</v>
      </c>
      <c r="AB40" s="34" t="s">
        <v>20</v>
      </c>
      <c r="AC40" s="35"/>
      <c r="AD40" s="35"/>
      <c r="AE40" s="35"/>
      <c r="AF40" s="35"/>
      <c r="AG40" s="35"/>
      <c r="AH40" s="36"/>
      <c r="AI40" s="9">
        <f>COUNTA(C9:C38)</f>
        <v>0</v>
      </c>
      <c r="AJ40" s="9">
        <v>100</v>
      </c>
      <c r="AK40" s="2"/>
      <c r="AL40" s="2"/>
      <c r="AM40" s="2"/>
    </row>
    <row r="41" spans="2:39">
      <c r="B41" s="29"/>
      <c r="C41" s="29"/>
      <c r="D41" s="34" t="s">
        <v>25</v>
      </c>
      <c r="E41" s="35"/>
      <c r="F41" s="35"/>
      <c r="G41" s="35"/>
      <c r="H41" s="35"/>
      <c r="I41" s="35"/>
      <c r="J41" s="36"/>
      <c r="K41" s="11">
        <f>COUNTIF(L9:L38,"І ур")</f>
        <v>0</v>
      </c>
      <c r="L41" s="3" t="e">
        <f>(K41/K40)*100</f>
        <v>#DIV/0!</v>
      </c>
      <c r="M41" s="34" t="s">
        <v>25</v>
      </c>
      <c r="N41" s="35"/>
      <c r="O41" s="35"/>
      <c r="P41" s="36"/>
      <c r="Q41" s="11">
        <f>COUNTIF(R9:R38,"І ур")</f>
        <v>0</v>
      </c>
      <c r="R41" s="3" t="e">
        <f>(Q41/Q40)*100</f>
        <v>#DIV/0!</v>
      </c>
      <c r="S41" s="34" t="s">
        <v>25</v>
      </c>
      <c r="T41" s="35"/>
      <c r="U41" s="35"/>
      <c r="V41" s="35"/>
      <c r="W41" s="35"/>
      <c r="X41" s="35"/>
      <c r="Y41" s="36"/>
      <c r="Z41" s="11">
        <f>COUNTIF(AA9:AA38,"І ур")</f>
        <v>0</v>
      </c>
      <c r="AA41" s="3" t="e">
        <f>(Z41/Z40)*100</f>
        <v>#DIV/0!</v>
      </c>
      <c r="AB41" s="34" t="s">
        <v>25</v>
      </c>
      <c r="AC41" s="35"/>
      <c r="AD41" s="35"/>
      <c r="AE41" s="35"/>
      <c r="AF41" s="35"/>
      <c r="AG41" s="35"/>
      <c r="AH41" s="36"/>
      <c r="AI41" s="11">
        <f>COUNTIF(AJ9:AJ38,"І ур")</f>
        <v>0</v>
      </c>
      <c r="AJ41" s="3" t="e">
        <f>(AI41/AI40)*100</f>
        <v>#DIV/0!</v>
      </c>
      <c r="AK41" s="2"/>
      <c r="AL41" s="2"/>
      <c r="AM41" s="2"/>
    </row>
    <row r="42" spans="2:39">
      <c r="B42" s="29"/>
      <c r="C42" s="29"/>
      <c r="D42" s="34" t="s">
        <v>26</v>
      </c>
      <c r="E42" s="35"/>
      <c r="F42" s="35"/>
      <c r="G42" s="35"/>
      <c r="H42" s="35"/>
      <c r="I42" s="35"/>
      <c r="J42" s="36"/>
      <c r="K42" s="11">
        <f>COUNTIF(L9:L38,"ІІ ур")</f>
        <v>0</v>
      </c>
      <c r="L42" s="3" t="e">
        <f>(K42/K40)*100</f>
        <v>#DIV/0!</v>
      </c>
      <c r="M42" s="34" t="s">
        <v>26</v>
      </c>
      <c r="N42" s="35"/>
      <c r="O42" s="35"/>
      <c r="P42" s="36"/>
      <c r="Q42" s="11">
        <f>COUNTIF(R9:R38,"ІІ ур")</f>
        <v>0</v>
      </c>
      <c r="R42" s="3" t="e">
        <f>(Q42/Q40)*100</f>
        <v>#DIV/0!</v>
      </c>
      <c r="S42" s="34" t="s">
        <v>26</v>
      </c>
      <c r="T42" s="35"/>
      <c r="U42" s="35"/>
      <c r="V42" s="35"/>
      <c r="W42" s="35"/>
      <c r="X42" s="35"/>
      <c r="Y42" s="36"/>
      <c r="Z42" s="11">
        <f>COUNTIF(AA9:AA38,"ІІ ур")</f>
        <v>0</v>
      </c>
      <c r="AA42" s="3" t="e">
        <f>(Z42/Z40)*100</f>
        <v>#DIV/0!</v>
      </c>
      <c r="AB42" s="34" t="s">
        <v>26</v>
      </c>
      <c r="AC42" s="35"/>
      <c r="AD42" s="35"/>
      <c r="AE42" s="35"/>
      <c r="AF42" s="35"/>
      <c r="AG42" s="35"/>
      <c r="AH42" s="36"/>
      <c r="AI42" s="11">
        <f>COUNTIF(AJ9:AJ38,"ІІ ур")</f>
        <v>0</v>
      </c>
      <c r="AJ42" s="3" t="e">
        <f>(AI42/AI40)*100</f>
        <v>#DIV/0!</v>
      </c>
      <c r="AK42" s="2"/>
      <c r="AL42" s="2"/>
      <c r="AM42" s="2"/>
    </row>
    <row r="43" spans="2:39">
      <c r="B43" s="29"/>
      <c r="C43" s="29"/>
      <c r="D43" s="34" t="s">
        <v>27</v>
      </c>
      <c r="E43" s="35"/>
      <c r="F43" s="35"/>
      <c r="G43" s="35"/>
      <c r="H43" s="35"/>
      <c r="I43" s="35"/>
      <c r="J43" s="36"/>
      <c r="K43" s="11">
        <f>COUNTIF(L9:L38,"ІІІ ур")</f>
        <v>0</v>
      </c>
      <c r="L43" s="3" t="e">
        <f>(K43/K40)*100</f>
        <v>#DIV/0!</v>
      </c>
      <c r="M43" s="34" t="s">
        <v>27</v>
      </c>
      <c r="N43" s="35"/>
      <c r="O43" s="35"/>
      <c r="P43" s="36"/>
      <c r="Q43" s="11">
        <f>COUNTIF(R9:R38,"ІІІ ур")</f>
        <v>0</v>
      </c>
      <c r="R43" s="3" t="e">
        <f>(Q43/Q40)*100</f>
        <v>#DIV/0!</v>
      </c>
      <c r="S43" s="34" t="s">
        <v>27</v>
      </c>
      <c r="T43" s="35"/>
      <c r="U43" s="35"/>
      <c r="V43" s="35"/>
      <c r="W43" s="35"/>
      <c r="X43" s="35"/>
      <c r="Y43" s="36"/>
      <c r="Z43" s="11">
        <f>COUNTIF(AA9:AA38,"ІІІ ур")</f>
        <v>0</v>
      </c>
      <c r="AA43" s="3" t="e">
        <f>(Z43/Z40)*100</f>
        <v>#DIV/0!</v>
      </c>
      <c r="AB43" s="34" t="s">
        <v>27</v>
      </c>
      <c r="AC43" s="35"/>
      <c r="AD43" s="35"/>
      <c r="AE43" s="35"/>
      <c r="AF43" s="35"/>
      <c r="AG43" s="35"/>
      <c r="AH43" s="36"/>
      <c r="AI43" s="11">
        <f>COUNTIF(AJ9:AJ38,"ІІІ ур")</f>
        <v>0</v>
      </c>
      <c r="AJ43" s="3" t="e">
        <f>(AI43/AI40)*100</f>
        <v>#DIV/0!</v>
      </c>
      <c r="AK43" s="2"/>
      <c r="AL43" s="2"/>
      <c r="AM43" s="2"/>
    </row>
    <row r="44" spans="2:39">
      <c r="B44" s="29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1" t="s">
        <v>16</v>
      </c>
      <c r="AM44" s="10" t="s">
        <v>12</v>
      </c>
    </row>
    <row r="45" spans="2:39">
      <c r="B45" s="29"/>
      <c r="C45" s="29"/>
      <c r="D45" s="31" t="s">
        <v>21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3"/>
      <c r="AL45" s="9">
        <f>COUNTA(C9:C38)</f>
        <v>0</v>
      </c>
      <c r="AM45" s="9">
        <v>100</v>
      </c>
    </row>
    <row r="46" spans="2:39">
      <c r="B46" s="29"/>
      <c r="C46" s="29"/>
      <c r="D46" s="27" t="s">
        <v>22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1">
        <f>COUNTIF(AM9:AM38,"І ур")</f>
        <v>0</v>
      </c>
      <c r="AM46" s="3" t="e">
        <f>(AL46/AL45)*100</f>
        <v>#DIV/0!</v>
      </c>
    </row>
    <row r="47" spans="2:39">
      <c r="B47" s="29"/>
      <c r="C47" s="29"/>
      <c r="D47" s="27" t="s">
        <v>29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1">
        <f>COUNTIF(AM9:AM38,"ІІ ур")</f>
        <v>0</v>
      </c>
      <c r="AM47" s="3" t="e">
        <f>(AL47/AL45)*100</f>
        <v>#DIV/0!</v>
      </c>
    </row>
    <row r="48" spans="2:39">
      <c r="B48" s="30"/>
      <c r="C48" s="30"/>
      <c r="D48" s="27" t="s">
        <v>24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11">
        <f>COUNTIF(AM9:AM38,"ІІІ ур")</f>
        <v>0</v>
      </c>
      <c r="AM48" s="3" t="e">
        <f>(AL48/AL45)*100</f>
        <v>#DIV/0!</v>
      </c>
    </row>
    <row r="51" spans="1:5">
      <c r="A51" s="4"/>
      <c r="B51" s="4"/>
      <c r="C51" s="4"/>
      <c r="D51" s="4"/>
      <c r="E51" s="4"/>
    </row>
    <row r="100" spans="10:11">
      <c r="J100">
        <v>1</v>
      </c>
      <c r="K100" t="s">
        <v>17</v>
      </c>
    </row>
    <row r="101" spans="10:11">
      <c r="J101">
        <v>1.6</v>
      </c>
      <c r="K101" t="s">
        <v>18</v>
      </c>
    </row>
    <row r="102" spans="10:11">
      <c r="J102">
        <v>2.6</v>
      </c>
      <c r="K102" t="s">
        <v>19</v>
      </c>
    </row>
  </sheetData>
  <autoFilter ref="AM1:AM51"/>
  <mergeCells count="52">
    <mergeCell ref="AB42:AH42"/>
    <mergeCell ref="AB43:AH43"/>
    <mergeCell ref="M41:P41"/>
    <mergeCell ref="M42:P42"/>
    <mergeCell ref="M43:P43"/>
    <mergeCell ref="D41:J41"/>
    <mergeCell ref="D42:J42"/>
    <mergeCell ref="D43:J43"/>
    <mergeCell ref="S41:Y41"/>
    <mergeCell ref="S42:Y42"/>
    <mergeCell ref="AA7:AA8"/>
    <mergeCell ref="AH7:AH8"/>
    <mergeCell ref="AI7:AI8"/>
    <mergeCell ref="AJ7:AJ8"/>
    <mergeCell ref="AB39:AH39"/>
    <mergeCell ref="L7:L8"/>
    <mergeCell ref="P7:P8"/>
    <mergeCell ref="Q7:Q8"/>
    <mergeCell ref="R7:R8"/>
    <mergeCell ref="Z7:Z8"/>
    <mergeCell ref="D44:AK44"/>
    <mergeCell ref="D46:AK46"/>
    <mergeCell ref="D47:AK47"/>
    <mergeCell ref="D48:AK48"/>
    <mergeCell ref="B39:B48"/>
    <mergeCell ref="C39:C48"/>
    <mergeCell ref="D45:AK45"/>
    <mergeCell ref="D39:J39"/>
    <mergeCell ref="D40:J40"/>
    <mergeCell ref="M39:P39"/>
    <mergeCell ref="M40:P40"/>
    <mergeCell ref="S39:Y39"/>
    <mergeCell ref="S40:Y40"/>
    <mergeCell ref="S43:Y43"/>
    <mergeCell ref="AB40:AH40"/>
    <mergeCell ref="AB41:AH41"/>
    <mergeCell ref="A2:AN2"/>
    <mergeCell ref="A3:AN3"/>
    <mergeCell ref="A4:AN4"/>
    <mergeCell ref="B6:AM6"/>
    <mergeCell ref="B7:B8"/>
    <mergeCell ref="C7:C8"/>
    <mergeCell ref="D7:I7"/>
    <mergeCell ref="M7:O7"/>
    <mergeCell ref="S7:X7"/>
    <mergeCell ref="AB7:AG7"/>
    <mergeCell ref="Y7:Y8"/>
    <mergeCell ref="AK7:AK8"/>
    <mergeCell ref="AL7:AL8"/>
    <mergeCell ref="AM7:AM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87"/>
  <sheetViews>
    <sheetView tabSelected="1" topLeftCell="J13" zoomScale="79" zoomScaleNormal="79" workbookViewId="0">
      <selection activeCell="L24" sqref="L24:P24"/>
    </sheetView>
  </sheetViews>
  <sheetFormatPr defaultRowHeight="15"/>
  <cols>
    <col min="2" max="2" width="4.7109375" customWidth="1"/>
    <col min="3" max="3" width="25" customWidth="1"/>
    <col min="4" max="4" width="4.42578125" customWidth="1"/>
    <col min="5" max="5" width="7.42578125" customWidth="1"/>
    <col min="6" max="6" width="5.5703125" customWidth="1"/>
    <col min="7" max="7" width="6.85546875" customWidth="1"/>
    <col min="8" max="8" width="6.42578125" customWidth="1"/>
    <col min="9" max="10" width="4.5703125" customWidth="1"/>
    <col min="11" max="11" width="8.85546875" customWidth="1"/>
    <col min="12" max="12" width="8.42578125" customWidth="1"/>
    <col min="13" max="13" width="5.140625" customWidth="1"/>
    <col min="14" max="14" width="9.85546875" customWidth="1"/>
    <col min="15" max="15" width="7.5703125" customWidth="1"/>
    <col min="16" max="16" width="4.140625" customWidth="1"/>
    <col min="17" max="17" width="5" customWidth="1"/>
    <col min="18" max="18" width="8.5703125" customWidth="1"/>
    <col min="19" max="19" width="6" customWidth="1"/>
    <col min="20" max="20" width="5.7109375" customWidth="1"/>
    <col min="21" max="21" width="4.42578125" customWidth="1"/>
    <col min="22" max="22" width="4.5703125" customWidth="1"/>
    <col min="23" max="23" width="5.28515625" customWidth="1"/>
    <col min="24" max="24" width="8.28515625" customWidth="1"/>
    <col min="25" max="25" width="5.28515625" customWidth="1"/>
    <col min="26" max="26" width="5.5703125" customWidth="1"/>
    <col min="27" max="27" width="8.7109375" customWidth="1"/>
    <col min="28" max="28" width="5.28515625" customWidth="1"/>
    <col min="29" max="29" width="6" customWidth="1"/>
    <col min="30" max="30" width="5.85546875" customWidth="1"/>
    <col min="31" max="31" width="8.5703125" customWidth="1"/>
    <col min="32" max="32" width="4" customWidth="1"/>
    <col min="33" max="33" width="5.85546875" customWidth="1"/>
    <col min="34" max="34" width="5" customWidth="1"/>
    <col min="35" max="35" width="4.5703125" customWidth="1"/>
    <col min="36" max="36" width="6" customWidth="1"/>
    <col min="37" max="37" width="3.7109375" customWidth="1"/>
    <col min="38" max="38" width="5.7109375" customWidth="1"/>
    <col min="39" max="39" width="9.42578125" customWidth="1"/>
    <col min="42" max="42" width="10.140625" customWidth="1"/>
  </cols>
  <sheetData>
    <row r="2" spans="1:4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>
      <c r="A3" s="14" t="s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>
      <c r="A4" s="14" t="s">
        <v>91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6" spans="1:43">
      <c r="B6" s="15" t="s">
        <v>2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5"/>
      <c r="AO6" s="15"/>
      <c r="AP6" s="15"/>
    </row>
    <row r="7" spans="1:43" ht="38.25" customHeight="1">
      <c r="B7" s="17" t="s">
        <v>3</v>
      </c>
      <c r="C7" s="18" t="s">
        <v>4</v>
      </c>
      <c r="D7" s="17" t="s">
        <v>5</v>
      </c>
      <c r="E7" s="17"/>
      <c r="F7" s="17"/>
      <c r="G7" s="17"/>
      <c r="H7" s="17"/>
      <c r="I7" s="20" t="s">
        <v>15</v>
      </c>
      <c r="J7" s="25" t="s">
        <v>13</v>
      </c>
      <c r="K7" s="37" t="s">
        <v>14</v>
      </c>
      <c r="L7" s="19" t="s">
        <v>6</v>
      </c>
      <c r="M7" s="19"/>
      <c r="N7" s="19"/>
      <c r="O7" s="19"/>
      <c r="P7" s="20" t="s">
        <v>15</v>
      </c>
      <c r="Q7" s="25" t="s">
        <v>13</v>
      </c>
      <c r="R7" s="37" t="s">
        <v>14</v>
      </c>
      <c r="S7" s="19" t="s">
        <v>7</v>
      </c>
      <c r="T7" s="19"/>
      <c r="U7" s="19"/>
      <c r="V7" s="19"/>
      <c r="W7" s="19"/>
      <c r="X7" s="19"/>
      <c r="Y7" s="20" t="s">
        <v>15</v>
      </c>
      <c r="Z7" s="25" t="s">
        <v>13</v>
      </c>
      <c r="AA7" s="37" t="s">
        <v>14</v>
      </c>
      <c r="AB7" s="19" t="s">
        <v>8</v>
      </c>
      <c r="AC7" s="19"/>
      <c r="AD7" s="19"/>
      <c r="AE7" s="19"/>
      <c r="AF7" s="19"/>
      <c r="AG7" s="19"/>
      <c r="AH7" s="19"/>
      <c r="AI7" s="19"/>
      <c r="AJ7" s="19"/>
      <c r="AK7" s="20" t="s">
        <v>15</v>
      </c>
      <c r="AL7" s="25" t="s">
        <v>13</v>
      </c>
      <c r="AM7" s="37" t="s">
        <v>14</v>
      </c>
      <c r="AN7" s="21" t="s">
        <v>9</v>
      </c>
      <c r="AO7" s="23" t="s">
        <v>10</v>
      </c>
      <c r="AP7" s="24" t="s">
        <v>11</v>
      </c>
    </row>
    <row r="8" spans="1:43" ht="225.75" customHeight="1">
      <c r="B8" s="17"/>
      <c r="C8" s="17"/>
      <c r="D8" s="13" t="s">
        <v>30</v>
      </c>
      <c r="E8" s="13" t="s">
        <v>31</v>
      </c>
      <c r="F8" s="13" t="s">
        <v>32</v>
      </c>
      <c r="G8" s="13" t="s">
        <v>33</v>
      </c>
      <c r="H8" s="13" t="s">
        <v>34</v>
      </c>
      <c r="I8" s="20"/>
      <c r="J8" s="25"/>
      <c r="K8" s="37"/>
      <c r="L8" s="13" t="s">
        <v>35</v>
      </c>
      <c r="M8" s="13" t="s">
        <v>36</v>
      </c>
      <c r="N8" s="13" t="s">
        <v>37</v>
      </c>
      <c r="O8" s="13" t="s">
        <v>38</v>
      </c>
      <c r="P8" s="20"/>
      <c r="Q8" s="25"/>
      <c r="R8" s="37"/>
      <c r="S8" s="13" t="s">
        <v>39</v>
      </c>
      <c r="T8" s="13" t="s">
        <v>40</v>
      </c>
      <c r="U8" s="13" t="s">
        <v>41</v>
      </c>
      <c r="V8" s="13" t="s">
        <v>42</v>
      </c>
      <c r="W8" s="13" t="s">
        <v>43</v>
      </c>
      <c r="X8" s="13" t="s">
        <v>44</v>
      </c>
      <c r="Y8" s="20"/>
      <c r="Z8" s="25"/>
      <c r="AA8" s="37"/>
      <c r="AB8" s="13" t="s">
        <v>45</v>
      </c>
      <c r="AC8" s="13" t="s">
        <v>46</v>
      </c>
      <c r="AD8" s="13" t="s">
        <v>47</v>
      </c>
      <c r="AE8" s="13" t="s">
        <v>48</v>
      </c>
      <c r="AF8" s="13" t="s">
        <v>49</v>
      </c>
      <c r="AG8" s="13" t="s">
        <v>50</v>
      </c>
      <c r="AH8" s="13" t="s">
        <v>51</v>
      </c>
      <c r="AI8" s="13" t="s">
        <v>52</v>
      </c>
      <c r="AJ8" s="13" t="s">
        <v>53</v>
      </c>
      <c r="AK8" s="20"/>
      <c r="AL8" s="25"/>
      <c r="AM8" s="37"/>
      <c r="AN8" s="22"/>
      <c r="AO8" s="23"/>
      <c r="AP8" s="24"/>
    </row>
    <row r="9" spans="1:43">
      <c r="B9" s="1">
        <v>1</v>
      </c>
      <c r="C9" s="1" t="s">
        <v>76</v>
      </c>
      <c r="D9" s="1">
        <v>1</v>
      </c>
      <c r="E9" s="1">
        <v>2</v>
      </c>
      <c r="F9" s="1">
        <v>1</v>
      </c>
      <c r="G9" s="1">
        <v>1</v>
      </c>
      <c r="H9" s="1">
        <v>2</v>
      </c>
      <c r="I9" s="5">
        <f>SUM(D9:H9)</f>
        <v>7</v>
      </c>
      <c r="J9" s="7">
        <f>I9/5</f>
        <v>1.4</v>
      </c>
      <c r="K9" s="12" t="str">
        <f t="shared" ref="K9:K23" si="0">IF(D9="","",VLOOKUP(J9,$J$85:$K$87,2,TRUE))</f>
        <v>І ур</v>
      </c>
      <c r="L9" s="1">
        <v>2</v>
      </c>
      <c r="M9" s="1">
        <v>1</v>
      </c>
      <c r="N9" s="1">
        <v>1</v>
      </c>
      <c r="O9" s="1">
        <v>1</v>
      </c>
      <c r="P9" s="5">
        <f>SUM(L9:O9)</f>
        <v>5</v>
      </c>
      <c r="Q9" s="7">
        <f>P9/4</f>
        <v>1.25</v>
      </c>
      <c r="R9" s="12" t="str">
        <f t="shared" ref="R9:R23" si="1">IF(L9="","",VLOOKUP(Q9,$J$85:$K$87,2,TRUE))</f>
        <v>І ур</v>
      </c>
      <c r="S9" s="1">
        <v>2</v>
      </c>
      <c r="T9" s="1">
        <v>1</v>
      </c>
      <c r="U9" s="1">
        <v>1</v>
      </c>
      <c r="V9" s="1">
        <v>2</v>
      </c>
      <c r="W9" s="1">
        <v>1</v>
      </c>
      <c r="X9" s="1">
        <v>1</v>
      </c>
      <c r="Y9" s="5">
        <f>SUM(S9:X9)</f>
        <v>8</v>
      </c>
      <c r="Z9" s="7">
        <f>Y9/6</f>
        <v>1.3333333333333333</v>
      </c>
      <c r="AA9" s="12" t="str">
        <f t="shared" ref="AA9:AA23" si="2">IF(S9="","",VLOOKUP(Z9,$J$85:$K$87,2,TRUE))</f>
        <v>І ур</v>
      </c>
      <c r="AB9" s="1">
        <v>2</v>
      </c>
      <c r="AC9" s="1">
        <v>1</v>
      </c>
      <c r="AD9" s="1">
        <v>1</v>
      </c>
      <c r="AE9" s="1">
        <v>2</v>
      </c>
      <c r="AF9" s="1">
        <v>1</v>
      </c>
      <c r="AG9" s="1">
        <v>2</v>
      </c>
      <c r="AH9" s="1">
        <v>1</v>
      </c>
      <c r="AI9" s="1">
        <v>1</v>
      </c>
      <c r="AJ9" s="1">
        <v>2</v>
      </c>
      <c r="AK9" s="5">
        <f>SUM(AB9:AJ9)</f>
        <v>13</v>
      </c>
      <c r="AL9" s="7">
        <f>AK9/9</f>
        <v>1.4444444444444444</v>
      </c>
      <c r="AM9" s="12" t="str">
        <f t="shared" ref="AM9:AM23" si="3">IF(AB9="","",VLOOKUP(AL9,$J$85:$K$87,2,TRUE))</f>
        <v>І ур</v>
      </c>
      <c r="AN9" s="6">
        <f>I9+P9+Y9+AK9</f>
        <v>33</v>
      </c>
      <c r="AO9" s="8">
        <f>AN9/24</f>
        <v>1.375</v>
      </c>
      <c r="AP9" s="12" t="str">
        <f t="shared" ref="AP9:AP23" si="4">IF(AE9="","",VLOOKUP(AO9,$J$85:$K$87,2,TRUE))</f>
        <v>І ур</v>
      </c>
    </row>
    <row r="10" spans="1:43">
      <c r="B10" s="1">
        <v>2</v>
      </c>
      <c r="C10" s="1" t="s">
        <v>77</v>
      </c>
      <c r="D10" s="1">
        <v>1</v>
      </c>
      <c r="E10" s="1">
        <v>2</v>
      </c>
      <c r="F10" s="1">
        <v>1</v>
      </c>
      <c r="G10" s="1">
        <v>2</v>
      </c>
      <c r="H10" s="1">
        <v>1</v>
      </c>
      <c r="I10" s="5">
        <f t="shared" ref="I10:I23" si="5">SUM(D10:H10)</f>
        <v>7</v>
      </c>
      <c r="J10" s="7">
        <f t="shared" ref="J10:J23" si="6">I10/5</f>
        <v>1.4</v>
      </c>
      <c r="K10" s="12" t="str">
        <f t="shared" si="0"/>
        <v>І ур</v>
      </c>
      <c r="L10" s="1">
        <v>1</v>
      </c>
      <c r="M10" s="1">
        <v>2</v>
      </c>
      <c r="N10" s="1">
        <v>1</v>
      </c>
      <c r="O10" s="1">
        <v>1</v>
      </c>
      <c r="P10" s="5">
        <f t="shared" ref="P10:P23" si="7">SUM(L10:O10)</f>
        <v>5</v>
      </c>
      <c r="Q10" s="7">
        <f t="shared" ref="Q10:Q23" si="8">P10/4</f>
        <v>1.25</v>
      </c>
      <c r="R10" s="12" t="str">
        <f t="shared" si="1"/>
        <v>І ур</v>
      </c>
      <c r="S10" s="1">
        <v>1</v>
      </c>
      <c r="T10" s="1">
        <v>1</v>
      </c>
      <c r="U10" s="1">
        <v>2</v>
      </c>
      <c r="V10" s="1">
        <v>1</v>
      </c>
      <c r="W10" s="1">
        <v>1</v>
      </c>
      <c r="X10" s="1">
        <v>1</v>
      </c>
      <c r="Y10" s="5">
        <f t="shared" ref="Y10:Y23" si="9">SUM(S10:X10)</f>
        <v>7</v>
      </c>
      <c r="Z10" s="7">
        <f t="shared" ref="Z10:Z23" si="10">Y10/6</f>
        <v>1.1666666666666667</v>
      </c>
      <c r="AA10" s="12" t="str">
        <f t="shared" si="2"/>
        <v>І ур</v>
      </c>
      <c r="AB10" s="1">
        <v>1</v>
      </c>
      <c r="AC10" s="1">
        <v>1</v>
      </c>
      <c r="AD10" s="1">
        <v>1</v>
      </c>
      <c r="AE10" s="1">
        <v>2</v>
      </c>
      <c r="AF10" s="1">
        <v>1</v>
      </c>
      <c r="AG10" s="1">
        <v>1</v>
      </c>
      <c r="AH10" s="1">
        <v>2</v>
      </c>
      <c r="AI10" s="1">
        <v>1</v>
      </c>
      <c r="AJ10" s="1">
        <v>1</v>
      </c>
      <c r="AK10" s="5">
        <f t="shared" ref="AK10:AK23" si="11">SUM(AB10:AJ10)</f>
        <v>11</v>
      </c>
      <c r="AL10" s="7">
        <f t="shared" ref="AL10:AL23" si="12">AK10/9</f>
        <v>1.2222222222222223</v>
      </c>
      <c r="AM10" s="12" t="str">
        <f t="shared" si="3"/>
        <v>І ур</v>
      </c>
      <c r="AN10" s="6">
        <f t="shared" ref="AN10:AN23" si="13">I10+P10+Y10+AK10</f>
        <v>30</v>
      </c>
      <c r="AO10" s="8">
        <f t="shared" ref="AO10:AO23" si="14">AN10/24</f>
        <v>1.25</v>
      </c>
      <c r="AP10" s="12" t="str">
        <f t="shared" si="4"/>
        <v>І ур</v>
      </c>
    </row>
    <row r="11" spans="1:43">
      <c r="B11" s="1">
        <v>3</v>
      </c>
      <c r="C11" s="1" t="s">
        <v>78</v>
      </c>
      <c r="D11" s="1">
        <v>1</v>
      </c>
      <c r="E11" s="1">
        <v>2</v>
      </c>
      <c r="F11" s="1">
        <v>1</v>
      </c>
      <c r="G11" s="1">
        <v>1</v>
      </c>
      <c r="H11" s="1">
        <v>1</v>
      </c>
      <c r="I11" s="5">
        <f t="shared" si="5"/>
        <v>6</v>
      </c>
      <c r="J11" s="7">
        <f t="shared" si="6"/>
        <v>1.2</v>
      </c>
      <c r="K11" s="12" t="str">
        <f t="shared" si="0"/>
        <v>І ур</v>
      </c>
      <c r="L11" s="1">
        <v>1</v>
      </c>
      <c r="M11" s="1">
        <v>1</v>
      </c>
      <c r="N11" s="1">
        <v>1</v>
      </c>
      <c r="O11" s="1">
        <v>1</v>
      </c>
      <c r="P11" s="5">
        <f t="shared" si="7"/>
        <v>4</v>
      </c>
      <c r="Q11" s="7">
        <f t="shared" si="8"/>
        <v>1</v>
      </c>
      <c r="R11" s="12" t="str">
        <f t="shared" si="1"/>
        <v>І ур</v>
      </c>
      <c r="S11" s="1">
        <v>2</v>
      </c>
      <c r="T11" s="1">
        <v>2</v>
      </c>
      <c r="U11" s="1">
        <v>1</v>
      </c>
      <c r="V11" s="1">
        <v>1</v>
      </c>
      <c r="W11" s="1">
        <v>1</v>
      </c>
      <c r="X11" s="1">
        <v>2</v>
      </c>
      <c r="Y11" s="5">
        <f t="shared" si="9"/>
        <v>9</v>
      </c>
      <c r="Z11" s="7">
        <f t="shared" si="10"/>
        <v>1.5</v>
      </c>
      <c r="AA11" s="12" t="str">
        <f t="shared" si="2"/>
        <v>І ур</v>
      </c>
      <c r="AB11" s="1">
        <v>2</v>
      </c>
      <c r="AC11" s="1">
        <v>1</v>
      </c>
      <c r="AD11" s="1">
        <v>2</v>
      </c>
      <c r="AE11" s="1">
        <v>1</v>
      </c>
      <c r="AF11" s="1">
        <v>1</v>
      </c>
      <c r="AG11" s="1">
        <v>2</v>
      </c>
      <c r="AH11" s="1">
        <v>1</v>
      </c>
      <c r="AI11" s="1">
        <v>1</v>
      </c>
      <c r="AJ11" s="1">
        <v>1</v>
      </c>
      <c r="AK11" s="5">
        <f t="shared" si="11"/>
        <v>12</v>
      </c>
      <c r="AL11" s="7">
        <f t="shared" si="12"/>
        <v>1.3333333333333333</v>
      </c>
      <c r="AM11" s="12" t="str">
        <f t="shared" si="3"/>
        <v>І ур</v>
      </c>
      <c r="AN11" s="6">
        <f t="shared" si="13"/>
        <v>31</v>
      </c>
      <c r="AO11" s="8">
        <f t="shared" si="14"/>
        <v>1.2916666666666667</v>
      </c>
      <c r="AP11" s="12" t="str">
        <f t="shared" si="4"/>
        <v>І ур</v>
      </c>
    </row>
    <row r="12" spans="1:43">
      <c r="B12" s="1">
        <v>4</v>
      </c>
      <c r="C12" s="1" t="s">
        <v>79</v>
      </c>
      <c r="D12" s="1">
        <v>2</v>
      </c>
      <c r="E12" s="1">
        <v>1</v>
      </c>
      <c r="F12" s="1">
        <v>2</v>
      </c>
      <c r="G12" s="1">
        <v>2</v>
      </c>
      <c r="H12" s="1">
        <v>1</v>
      </c>
      <c r="I12" s="5">
        <f t="shared" si="5"/>
        <v>8</v>
      </c>
      <c r="J12" s="7">
        <f t="shared" si="6"/>
        <v>1.6</v>
      </c>
      <c r="K12" s="12" t="str">
        <f t="shared" si="0"/>
        <v>ІІ ур</v>
      </c>
      <c r="L12" s="1">
        <v>1</v>
      </c>
      <c r="M12" s="1">
        <v>2</v>
      </c>
      <c r="N12" s="1">
        <v>1</v>
      </c>
      <c r="O12" s="1">
        <v>1</v>
      </c>
      <c r="P12" s="5">
        <f t="shared" si="7"/>
        <v>5</v>
      </c>
      <c r="Q12" s="7">
        <f t="shared" si="8"/>
        <v>1.25</v>
      </c>
      <c r="R12" s="12" t="str">
        <f t="shared" si="1"/>
        <v>І ур</v>
      </c>
      <c r="S12" s="1">
        <v>1</v>
      </c>
      <c r="T12" s="1">
        <v>2</v>
      </c>
      <c r="U12" s="1">
        <v>1</v>
      </c>
      <c r="V12" s="1">
        <v>1</v>
      </c>
      <c r="W12" s="1">
        <v>1</v>
      </c>
      <c r="X12" s="1">
        <v>1</v>
      </c>
      <c r="Y12" s="5">
        <f t="shared" si="9"/>
        <v>7</v>
      </c>
      <c r="Z12" s="7">
        <f t="shared" si="10"/>
        <v>1.1666666666666667</v>
      </c>
      <c r="AA12" s="12" t="str">
        <f t="shared" si="2"/>
        <v>І ур</v>
      </c>
      <c r="AB12" s="1">
        <v>1</v>
      </c>
      <c r="AC12" s="1">
        <v>2</v>
      </c>
      <c r="AD12" s="1">
        <v>1</v>
      </c>
      <c r="AE12" s="1">
        <v>1</v>
      </c>
      <c r="AF12" s="1">
        <v>2</v>
      </c>
      <c r="AG12" s="1">
        <v>1</v>
      </c>
      <c r="AH12" s="1">
        <v>1</v>
      </c>
      <c r="AI12" s="1">
        <v>1</v>
      </c>
      <c r="AJ12" s="1">
        <v>2</v>
      </c>
      <c r="AK12" s="5">
        <f t="shared" si="11"/>
        <v>12</v>
      </c>
      <c r="AL12" s="7">
        <f t="shared" si="12"/>
        <v>1.3333333333333333</v>
      </c>
      <c r="AM12" s="12" t="str">
        <f t="shared" si="3"/>
        <v>І ур</v>
      </c>
      <c r="AN12" s="6">
        <f t="shared" si="13"/>
        <v>32</v>
      </c>
      <c r="AO12" s="8">
        <f t="shared" si="14"/>
        <v>1.3333333333333333</v>
      </c>
      <c r="AP12" s="12" t="str">
        <f t="shared" si="4"/>
        <v>І ур</v>
      </c>
    </row>
    <row r="13" spans="1:43">
      <c r="B13" s="1">
        <v>5</v>
      </c>
      <c r="C13" s="1" t="s">
        <v>80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5">
        <f t="shared" si="5"/>
        <v>6</v>
      </c>
      <c r="J13" s="7">
        <f t="shared" si="6"/>
        <v>1.2</v>
      </c>
      <c r="K13" s="12" t="str">
        <f t="shared" si="0"/>
        <v>І ур</v>
      </c>
      <c r="L13" s="1">
        <v>1</v>
      </c>
      <c r="M13" s="1">
        <v>1</v>
      </c>
      <c r="N13" s="1">
        <v>1</v>
      </c>
      <c r="O13" s="1">
        <v>1</v>
      </c>
      <c r="P13" s="5">
        <f t="shared" si="7"/>
        <v>4</v>
      </c>
      <c r="Q13" s="7">
        <f t="shared" si="8"/>
        <v>1</v>
      </c>
      <c r="R13" s="12" t="str">
        <f t="shared" si="1"/>
        <v>І ур</v>
      </c>
      <c r="S13" s="1">
        <v>1</v>
      </c>
      <c r="T13" s="1">
        <v>1</v>
      </c>
      <c r="U13" s="1">
        <v>1</v>
      </c>
      <c r="V13" s="1">
        <v>2</v>
      </c>
      <c r="W13" s="1">
        <v>1</v>
      </c>
      <c r="X13" s="1">
        <v>1</v>
      </c>
      <c r="Y13" s="5">
        <f t="shared" si="9"/>
        <v>7</v>
      </c>
      <c r="Z13" s="7">
        <f t="shared" si="10"/>
        <v>1.1666666666666667</v>
      </c>
      <c r="AA13" s="12" t="str">
        <f t="shared" si="2"/>
        <v>І ур</v>
      </c>
      <c r="AB13" s="1">
        <v>2</v>
      </c>
      <c r="AC13" s="1">
        <v>1</v>
      </c>
      <c r="AD13" s="1">
        <v>1</v>
      </c>
      <c r="AE13" s="1">
        <v>2</v>
      </c>
      <c r="AF13" s="1">
        <v>1</v>
      </c>
      <c r="AG13" s="1">
        <v>1</v>
      </c>
      <c r="AH13" s="1">
        <v>2</v>
      </c>
      <c r="AI13" s="1">
        <v>1</v>
      </c>
      <c r="AJ13" s="1">
        <v>1</v>
      </c>
      <c r="AK13" s="5">
        <f t="shared" si="11"/>
        <v>12</v>
      </c>
      <c r="AL13" s="7">
        <f t="shared" si="12"/>
        <v>1.3333333333333333</v>
      </c>
      <c r="AM13" s="12" t="str">
        <f t="shared" si="3"/>
        <v>І ур</v>
      </c>
      <c r="AN13" s="6">
        <f t="shared" si="13"/>
        <v>29</v>
      </c>
      <c r="AO13" s="8">
        <f t="shared" si="14"/>
        <v>1.2083333333333333</v>
      </c>
      <c r="AP13" s="12" t="str">
        <f t="shared" si="4"/>
        <v>І ур</v>
      </c>
    </row>
    <row r="14" spans="1:43">
      <c r="B14" s="1">
        <v>6</v>
      </c>
      <c r="C14" s="1" t="s">
        <v>81</v>
      </c>
      <c r="D14" s="1">
        <v>1</v>
      </c>
      <c r="E14" s="1">
        <v>1</v>
      </c>
      <c r="F14" s="1">
        <v>2</v>
      </c>
      <c r="G14" s="1">
        <v>1</v>
      </c>
      <c r="H14" s="1">
        <v>1</v>
      </c>
      <c r="I14" s="5">
        <f t="shared" si="5"/>
        <v>6</v>
      </c>
      <c r="J14" s="7">
        <f t="shared" si="6"/>
        <v>1.2</v>
      </c>
      <c r="K14" s="12" t="str">
        <f t="shared" si="0"/>
        <v>І ур</v>
      </c>
      <c r="L14" s="1">
        <v>2</v>
      </c>
      <c r="M14" s="1">
        <v>1</v>
      </c>
      <c r="N14" s="1">
        <v>1</v>
      </c>
      <c r="O14" s="1">
        <v>2</v>
      </c>
      <c r="P14" s="5">
        <f t="shared" si="7"/>
        <v>6</v>
      </c>
      <c r="Q14" s="7">
        <f t="shared" si="8"/>
        <v>1.5</v>
      </c>
      <c r="R14" s="12" t="str">
        <f t="shared" si="1"/>
        <v>І ур</v>
      </c>
      <c r="S14" s="1">
        <v>2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5">
        <f t="shared" si="9"/>
        <v>7</v>
      </c>
      <c r="Z14" s="7">
        <f t="shared" si="10"/>
        <v>1.1666666666666667</v>
      </c>
      <c r="AA14" s="12" t="str">
        <f t="shared" si="2"/>
        <v>І ур</v>
      </c>
      <c r="AB14" s="1">
        <v>1</v>
      </c>
      <c r="AC14" s="1">
        <v>2</v>
      </c>
      <c r="AD14" s="1">
        <v>1</v>
      </c>
      <c r="AE14" s="1">
        <v>1</v>
      </c>
      <c r="AF14" s="1">
        <v>2</v>
      </c>
      <c r="AG14" s="1">
        <v>1</v>
      </c>
      <c r="AH14" s="1">
        <v>1</v>
      </c>
      <c r="AI14" s="1">
        <v>1</v>
      </c>
      <c r="AJ14" s="1">
        <v>2</v>
      </c>
      <c r="AK14" s="5">
        <f t="shared" si="11"/>
        <v>12</v>
      </c>
      <c r="AL14" s="7">
        <f t="shared" si="12"/>
        <v>1.3333333333333333</v>
      </c>
      <c r="AM14" s="12" t="str">
        <f t="shared" si="3"/>
        <v>І ур</v>
      </c>
      <c r="AN14" s="6">
        <f t="shared" si="13"/>
        <v>31</v>
      </c>
      <c r="AO14" s="8">
        <f t="shared" si="14"/>
        <v>1.2916666666666667</v>
      </c>
      <c r="AP14" s="12" t="str">
        <f t="shared" si="4"/>
        <v>І ур</v>
      </c>
    </row>
    <row r="15" spans="1:43">
      <c r="B15" s="1">
        <v>7</v>
      </c>
      <c r="C15" s="1" t="s">
        <v>82</v>
      </c>
      <c r="D15" s="1">
        <v>1</v>
      </c>
      <c r="E15" s="1">
        <v>2</v>
      </c>
      <c r="F15" s="1">
        <v>1</v>
      </c>
      <c r="G15" s="1">
        <v>2</v>
      </c>
      <c r="H15" s="1">
        <v>1</v>
      </c>
      <c r="I15" s="5">
        <f t="shared" si="5"/>
        <v>7</v>
      </c>
      <c r="J15" s="7">
        <f t="shared" si="6"/>
        <v>1.4</v>
      </c>
      <c r="K15" s="12" t="str">
        <f t="shared" si="0"/>
        <v>І ур</v>
      </c>
      <c r="L15" s="1">
        <v>1</v>
      </c>
      <c r="M15" s="1">
        <v>1</v>
      </c>
      <c r="N15" s="1">
        <v>1</v>
      </c>
      <c r="O15" s="1">
        <v>1</v>
      </c>
      <c r="P15" s="5">
        <f t="shared" si="7"/>
        <v>4</v>
      </c>
      <c r="Q15" s="7">
        <f t="shared" si="8"/>
        <v>1</v>
      </c>
      <c r="R15" s="12" t="str">
        <f t="shared" si="1"/>
        <v>І ур</v>
      </c>
      <c r="S15" s="1">
        <v>1</v>
      </c>
      <c r="T15" s="1">
        <v>1</v>
      </c>
      <c r="U15" s="1">
        <v>2</v>
      </c>
      <c r="V15" s="1">
        <v>1</v>
      </c>
      <c r="W15" s="1">
        <v>1</v>
      </c>
      <c r="X15" s="1">
        <v>1</v>
      </c>
      <c r="Y15" s="5">
        <f t="shared" si="9"/>
        <v>7</v>
      </c>
      <c r="Z15" s="7">
        <f t="shared" si="10"/>
        <v>1.1666666666666667</v>
      </c>
      <c r="AA15" s="12" t="str">
        <f t="shared" si="2"/>
        <v>І ур</v>
      </c>
      <c r="AB15" s="1">
        <v>2</v>
      </c>
      <c r="AC15" s="1">
        <v>1</v>
      </c>
      <c r="AD15" s="1">
        <v>1</v>
      </c>
      <c r="AE15" s="1">
        <v>2</v>
      </c>
      <c r="AF15" s="1">
        <v>1</v>
      </c>
      <c r="AG15" s="1">
        <v>1</v>
      </c>
      <c r="AH15" s="1">
        <v>1</v>
      </c>
      <c r="AI15" s="1">
        <v>2</v>
      </c>
      <c r="AJ15" s="1">
        <v>1</v>
      </c>
      <c r="AK15" s="5">
        <f t="shared" si="11"/>
        <v>12</v>
      </c>
      <c r="AL15" s="7">
        <f t="shared" si="12"/>
        <v>1.3333333333333333</v>
      </c>
      <c r="AM15" s="12" t="str">
        <f t="shared" si="3"/>
        <v>І ур</v>
      </c>
      <c r="AN15" s="6">
        <f t="shared" si="13"/>
        <v>30</v>
      </c>
      <c r="AO15" s="8">
        <f t="shared" si="14"/>
        <v>1.25</v>
      </c>
      <c r="AP15" s="12" t="str">
        <f t="shared" si="4"/>
        <v>І ур</v>
      </c>
    </row>
    <row r="16" spans="1:43">
      <c r="B16" s="1">
        <v>8</v>
      </c>
      <c r="C16" s="1" t="s">
        <v>83</v>
      </c>
      <c r="D16" s="1">
        <v>2</v>
      </c>
      <c r="E16" s="1">
        <v>1</v>
      </c>
      <c r="F16" s="1">
        <v>1</v>
      </c>
      <c r="G16" s="1">
        <v>2</v>
      </c>
      <c r="H16" s="1">
        <v>1</v>
      </c>
      <c r="I16" s="5">
        <f t="shared" si="5"/>
        <v>7</v>
      </c>
      <c r="J16" s="7">
        <f t="shared" si="6"/>
        <v>1.4</v>
      </c>
      <c r="K16" s="12" t="str">
        <f t="shared" si="0"/>
        <v>І ур</v>
      </c>
      <c r="L16" s="1">
        <v>2</v>
      </c>
      <c r="M16" s="1">
        <v>1</v>
      </c>
      <c r="N16" s="1">
        <v>2</v>
      </c>
      <c r="O16" s="1">
        <v>1</v>
      </c>
      <c r="P16" s="5">
        <f t="shared" si="7"/>
        <v>6</v>
      </c>
      <c r="Q16" s="7">
        <f t="shared" si="8"/>
        <v>1.5</v>
      </c>
      <c r="R16" s="12" t="str">
        <f t="shared" si="1"/>
        <v>І ур</v>
      </c>
      <c r="S16" s="1">
        <v>2</v>
      </c>
      <c r="T16" s="1">
        <v>1</v>
      </c>
      <c r="U16" s="1">
        <v>1</v>
      </c>
      <c r="V16" s="1">
        <v>1</v>
      </c>
      <c r="W16" s="1">
        <v>2</v>
      </c>
      <c r="X16" s="1">
        <v>1</v>
      </c>
      <c r="Y16" s="5">
        <f t="shared" si="9"/>
        <v>8</v>
      </c>
      <c r="Z16" s="7">
        <f t="shared" si="10"/>
        <v>1.3333333333333333</v>
      </c>
      <c r="AA16" s="12" t="str">
        <f t="shared" si="2"/>
        <v>І ур</v>
      </c>
      <c r="AB16" s="1">
        <v>1</v>
      </c>
      <c r="AC16" s="1">
        <v>2</v>
      </c>
      <c r="AD16" s="1">
        <v>1</v>
      </c>
      <c r="AE16" s="1">
        <v>1</v>
      </c>
      <c r="AF16" s="1">
        <v>2</v>
      </c>
      <c r="AG16" s="1">
        <v>1</v>
      </c>
      <c r="AH16" s="1">
        <v>1</v>
      </c>
      <c r="AI16" s="1">
        <v>1</v>
      </c>
      <c r="AJ16" s="1">
        <v>2</v>
      </c>
      <c r="AK16" s="5">
        <f t="shared" si="11"/>
        <v>12</v>
      </c>
      <c r="AL16" s="7">
        <f t="shared" si="12"/>
        <v>1.3333333333333333</v>
      </c>
      <c r="AM16" s="12" t="str">
        <f t="shared" si="3"/>
        <v>І ур</v>
      </c>
      <c r="AN16" s="6">
        <f t="shared" si="13"/>
        <v>33</v>
      </c>
      <c r="AO16" s="8">
        <f t="shared" si="14"/>
        <v>1.375</v>
      </c>
      <c r="AP16" s="12" t="str">
        <f t="shared" si="4"/>
        <v>І ур</v>
      </c>
    </row>
    <row r="17" spans="2:42">
      <c r="B17" s="1">
        <v>9</v>
      </c>
      <c r="C17" s="1" t="s">
        <v>84</v>
      </c>
      <c r="D17" s="1">
        <v>1</v>
      </c>
      <c r="E17" s="1">
        <v>2</v>
      </c>
      <c r="F17" s="1">
        <v>1</v>
      </c>
      <c r="G17" s="1">
        <v>1</v>
      </c>
      <c r="H17" s="1">
        <v>1</v>
      </c>
      <c r="I17" s="5">
        <f t="shared" si="5"/>
        <v>6</v>
      </c>
      <c r="J17" s="7">
        <f t="shared" si="6"/>
        <v>1.2</v>
      </c>
      <c r="K17" s="12" t="str">
        <f t="shared" si="0"/>
        <v>І ур</v>
      </c>
      <c r="L17" s="1">
        <v>1</v>
      </c>
      <c r="M17" s="1">
        <v>1</v>
      </c>
      <c r="N17" s="1">
        <v>1</v>
      </c>
      <c r="O17" s="1">
        <v>1</v>
      </c>
      <c r="P17" s="5">
        <f t="shared" si="7"/>
        <v>4</v>
      </c>
      <c r="Q17" s="7">
        <f t="shared" si="8"/>
        <v>1</v>
      </c>
      <c r="R17" s="12" t="str">
        <f t="shared" si="1"/>
        <v>І ур</v>
      </c>
      <c r="S17" s="1">
        <v>1</v>
      </c>
      <c r="T17" s="1">
        <v>1</v>
      </c>
      <c r="U17" s="1">
        <v>2</v>
      </c>
      <c r="V17" s="1">
        <v>1</v>
      </c>
      <c r="W17" s="1">
        <v>1</v>
      </c>
      <c r="X17" s="1">
        <v>2</v>
      </c>
      <c r="Y17" s="5">
        <f t="shared" si="9"/>
        <v>8</v>
      </c>
      <c r="Z17" s="7">
        <f t="shared" si="10"/>
        <v>1.3333333333333333</v>
      </c>
      <c r="AA17" s="12" t="str">
        <f t="shared" si="2"/>
        <v>І ур</v>
      </c>
      <c r="AB17" s="1">
        <v>2</v>
      </c>
      <c r="AC17" s="1">
        <v>1</v>
      </c>
      <c r="AD17" s="1">
        <v>1</v>
      </c>
      <c r="AE17" s="1">
        <v>2</v>
      </c>
      <c r="AF17" s="1">
        <v>1</v>
      </c>
      <c r="AG17" s="1">
        <v>1</v>
      </c>
      <c r="AH17" s="1">
        <v>2</v>
      </c>
      <c r="AI17" s="1">
        <v>1</v>
      </c>
      <c r="AJ17" s="1">
        <v>1</v>
      </c>
      <c r="AK17" s="5">
        <f t="shared" si="11"/>
        <v>12</v>
      </c>
      <c r="AL17" s="7">
        <f t="shared" si="12"/>
        <v>1.3333333333333333</v>
      </c>
      <c r="AM17" s="12" t="str">
        <f t="shared" si="3"/>
        <v>І ур</v>
      </c>
      <c r="AN17" s="6">
        <f t="shared" si="13"/>
        <v>30</v>
      </c>
      <c r="AO17" s="8">
        <v>1</v>
      </c>
      <c r="AP17" s="12" t="str">
        <f t="shared" si="4"/>
        <v>І ур</v>
      </c>
    </row>
    <row r="18" spans="2:42">
      <c r="B18" s="1">
        <v>10</v>
      </c>
      <c r="C18" s="1" t="s">
        <v>85</v>
      </c>
      <c r="D18" s="1">
        <v>2</v>
      </c>
      <c r="E18" s="1">
        <v>1</v>
      </c>
      <c r="F18" s="1">
        <v>1</v>
      </c>
      <c r="G18" s="1">
        <v>2</v>
      </c>
      <c r="H18" s="1">
        <v>1</v>
      </c>
      <c r="I18" s="5">
        <f t="shared" si="5"/>
        <v>7</v>
      </c>
      <c r="J18" s="7">
        <f t="shared" si="6"/>
        <v>1.4</v>
      </c>
      <c r="K18" s="12" t="str">
        <f t="shared" si="0"/>
        <v>І ур</v>
      </c>
      <c r="L18" s="1">
        <v>2</v>
      </c>
      <c r="M18" s="1">
        <v>1</v>
      </c>
      <c r="N18" s="1">
        <v>1</v>
      </c>
      <c r="O18" s="1">
        <v>2</v>
      </c>
      <c r="P18" s="5">
        <f t="shared" si="7"/>
        <v>6</v>
      </c>
      <c r="Q18" s="7">
        <f t="shared" si="8"/>
        <v>1.5</v>
      </c>
      <c r="R18" s="12" t="str">
        <f t="shared" si="1"/>
        <v>І ур</v>
      </c>
      <c r="S18" s="1">
        <v>2</v>
      </c>
      <c r="T18" s="1">
        <v>1</v>
      </c>
      <c r="U18" s="1">
        <v>1</v>
      </c>
      <c r="V18" s="1">
        <v>1</v>
      </c>
      <c r="W18" s="1">
        <v>2</v>
      </c>
      <c r="X18" s="1">
        <v>1</v>
      </c>
      <c r="Y18" s="5">
        <f t="shared" si="9"/>
        <v>8</v>
      </c>
      <c r="Z18" s="7">
        <f t="shared" si="10"/>
        <v>1.3333333333333333</v>
      </c>
      <c r="AA18" s="12" t="str">
        <f t="shared" si="2"/>
        <v>І ур</v>
      </c>
      <c r="AB18" s="1">
        <v>1</v>
      </c>
      <c r="AC18" s="1">
        <v>2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2</v>
      </c>
      <c r="AJ18" s="1">
        <v>1</v>
      </c>
      <c r="AK18" s="5">
        <f t="shared" si="11"/>
        <v>11</v>
      </c>
      <c r="AL18" s="7">
        <f t="shared" si="12"/>
        <v>1.2222222222222223</v>
      </c>
      <c r="AM18" s="12" t="str">
        <f t="shared" si="3"/>
        <v>І ур</v>
      </c>
      <c r="AN18" s="6">
        <f t="shared" si="13"/>
        <v>32</v>
      </c>
      <c r="AO18" s="8">
        <f t="shared" si="14"/>
        <v>1.3333333333333333</v>
      </c>
      <c r="AP18" s="12" t="str">
        <f t="shared" si="4"/>
        <v>І ур</v>
      </c>
    </row>
    <row r="19" spans="2:42">
      <c r="B19" s="1">
        <v>11</v>
      </c>
      <c r="C19" s="1" t="s">
        <v>86</v>
      </c>
      <c r="D19" s="1">
        <v>2</v>
      </c>
      <c r="E19" s="1">
        <v>1</v>
      </c>
      <c r="F19" s="1">
        <v>2</v>
      </c>
      <c r="G19" s="1">
        <v>1</v>
      </c>
      <c r="H19" s="1">
        <v>1</v>
      </c>
      <c r="I19" s="5">
        <f t="shared" si="5"/>
        <v>7</v>
      </c>
      <c r="J19" s="7">
        <f t="shared" si="6"/>
        <v>1.4</v>
      </c>
      <c r="K19" s="12" t="str">
        <f t="shared" si="0"/>
        <v>І ур</v>
      </c>
      <c r="L19" s="1">
        <v>1</v>
      </c>
      <c r="M19" s="1">
        <v>1</v>
      </c>
      <c r="N19" s="1">
        <v>1</v>
      </c>
      <c r="O19" s="1">
        <v>1</v>
      </c>
      <c r="P19" s="5">
        <f t="shared" si="7"/>
        <v>4</v>
      </c>
      <c r="Q19" s="7">
        <f t="shared" si="8"/>
        <v>1</v>
      </c>
      <c r="R19" s="12" t="str">
        <f t="shared" si="1"/>
        <v>І ур</v>
      </c>
      <c r="S19" s="1">
        <v>2</v>
      </c>
      <c r="T19" s="1">
        <v>1</v>
      </c>
      <c r="U19" s="1">
        <v>1</v>
      </c>
      <c r="V19" s="1">
        <v>2</v>
      </c>
      <c r="W19" s="1">
        <v>1</v>
      </c>
      <c r="X19" s="1">
        <v>1</v>
      </c>
      <c r="Y19" s="5">
        <f t="shared" si="9"/>
        <v>8</v>
      </c>
      <c r="Z19" s="7">
        <f t="shared" si="10"/>
        <v>1.3333333333333333</v>
      </c>
      <c r="AA19" s="12" t="str">
        <f t="shared" si="2"/>
        <v>І ур</v>
      </c>
      <c r="AB19" s="1">
        <v>2</v>
      </c>
      <c r="AC19" s="1">
        <v>1</v>
      </c>
      <c r="AD19" s="1">
        <v>2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5">
        <f t="shared" si="11"/>
        <v>11</v>
      </c>
      <c r="AL19" s="7">
        <f t="shared" si="12"/>
        <v>1.2222222222222223</v>
      </c>
      <c r="AM19" s="12" t="str">
        <f t="shared" si="3"/>
        <v>І ур</v>
      </c>
      <c r="AN19" s="6">
        <f t="shared" si="13"/>
        <v>30</v>
      </c>
      <c r="AO19" s="8">
        <f t="shared" si="14"/>
        <v>1.25</v>
      </c>
      <c r="AP19" s="12" t="str">
        <f t="shared" si="4"/>
        <v>І ур</v>
      </c>
    </row>
    <row r="20" spans="2:42">
      <c r="B20" s="1">
        <v>12</v>
      </c>
      <c r="C20" s="1" t="s">
        <v>87</v>
      </c>
      <c r="D20" s="1">
        <v>2</v>
      </c>
      <c r="E20" s="1">
        <v>1</v>
      </c>
      <c r="F20" s="1">
        <v>1</v>
      </c>
      <c r="G20" s="1">
        <v>1</v>
      </c>
      <c r="H20" s="1">
        <v>2</v>
      </c>
      <c r="I20" s="5">
        <f t="shared" si="5"/>
        <v>7</v>
      </c>
      <c r="J20" s="7">
        <f t="shared" si="6"/>
        <v>1.4</v>
      </c>
      <c r="K20" s="12" t="str">
        <f t="shared" si="0"/>
        <v>І ур</v>
      </c>
      <c r="L20" s="1">
        <v>2</v>
      </c>
      <c r="M20" s="1">
        <v>1</v>
      </c>
      <c r="N20" s="1">
        <v>2</v>
      </c>
      <c r="O20" s="1">
        <v>1</v>
      </c>
      <c r="P20" s="5">
        <f t="shared" si="7"/>
        <v>6</v>
      </c>
      <c r="Q20" s="7">
        <f t="shared" si="8"/>
        <v>1.5</v>
      </c>
      <c r="R20" s="12" t="str">
        <f t="shared" si="1"/>
        <v>І ур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5">
        <f t="shared" si="9"/>
        <v>6</v>
      </c>
      <c r="Z20" s="7">
        <f t="shared" si="10"/>
        <v>1</v>
      </c>
      <c r="AA20" s="12" t="str">
        <f t="shared" si="2"/>
        <v>І ур</v>
      </c>
      <c r="AB20" s="1">
        <v>2</v>
      </c>
      <c r="AC20" s="1">
        <v>1</v>
      </c>
      <c r="AD20" s="1">
        <v>1</v>
      </c>
      <c r="AE20" s="1">
        <v>2</v>
      </c>
      <c r="AF20" s="1">
        <v>1</v>
      </c>
      <c r="AG20" s="1">
        <v>1</v>
      </c>
      <c r="AH20" s="1">
        <v>1</v>
      </c>
      <c r="AI20" s="1">
        <v>1</v>
      </c>
      <c r="AJ20" s="1">
        <v>2</v>
      </c>
      <c r="AK20" s="5">
        <f t="shared" si="11"/>
        <v>12</v>
      </c>
      <c r="AL20" s="7">
        <f t="shared" si="12"/>
        <v>1.3333333333333333</v>
      </c>
      <c r="AM20" s="12" t="str">
        <f t="shared" si="3"/>
        <v>І ур</v>
      </c>
      <c r="AN20" s="6">
        <f t="shared" si="13"/>
        <v>31</v>
      </c>
      <c r="AO20" s="8">
        <f t="shared" si="14"/>
        <v>1.2916666666666667</v>
      </c>
      <c r="AP20" s="12" t="str">
        <f t="shared" si="4"/>
        <v>І ур</v>
      </c>
    </row>
    <row r="21" spans="2:42">
      <c r="B21" s="1">
        <v>13</v>
      </c>
      <c r="C21" s="1" t="s">
        <v>88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5">
        <f t="shared" si="5"/>
        <v>5</v>
      </c>
      <c r="J21" s="7">
        <f t="shared" si="6"/>
        <v>1</v>
      </c>
      <c r="K21" s="12" t="str">
        <f t="shared" si="0"/>
        <v>І ур</v>
      </c>
      <c r="L21" s="1">
        <v>1</v>
      </c>
      <c r="M21" s="1">
        <v>1</v>
      </c>
      <c r="N21" s="1">
        <v>2</v>
      </c>
      <c r="O21" s="1">
        <v>1</v>
      </c>
      <c r="P21" s="5">
        <f t="shared" si="7"/>
        <v>5</v>
      </c>
      <c r="Q21" s="7">
        <f t="shared" si="8"/>
        <v>1.25</v>
      </c>
      <c r="R21" s="12" t="str">
        <f t="shared" si="1"/>
        <v>І ур</v>
      </c>
      <c r="S21" s="1">
        <v>2</v>
      </c>
      <c r="T21" s="1">
        <v>1</v>
      </c>
      <c r="U21" s="1">
        <v>1</v>
      </c>
      <c r="V21" s="1">
        <v>2</v>
      </c>
      <c r="W21" s="1">
        <v>1</v>
      </c>
      <c r="X21" s="1">
        <v>1</v>
      </c>
      <c r="Y21" s="5">
        <f t="shared" si="9"/>
        <v>8</v>
      </c>
      <c r="Z21" s="7">
        <f t="shared" si="10"/>
        <v>1.3333333333333333</v>
      </c>
      <c r="AA21" s="12" t="str">
        <f t="shared" si="2"/>
        <v>І ур</v>
      </c>
      <c r="AB21" s="1">
        <v>1</v>
      </c>
      <c r="AC21" s="1">
        <v>1</v>
      </c>
      <c r="AD21" s="1">
        <v>2</v>
      </c>
      <c r="AE21" s="1">
        <v>1</v>
      </c>
      <c r="AF21" s="1">
        <v>1</v>
      </c>
      <c r="AG21" s="1">
        <v>1</v>
      </c>
      <c r="AH21" s="1">
        <v>2</v>
      </c>
      <c r="AI21" s="1">
        <v>1</v>
      </c>
      <c r="AJ21" s="1">
        <v>1</v>
      </c>
      <c r="AK21" s="5">
        <f t="shared" si="11"/>
        <v>11</v>
      </c>
      <c r="AL21" s="7">
        <f t="shared" si="12"/>
        <v>1.2222222222222223</v>
      </c>
      <c r="AM21" s="12" t="str">
        <f t="shared" si="3"/>
        <v>І ур</v>
      </c>
      <c r="AN21" s="6">
        <f t="shared" si="13"/>
        <v>29</v>
      </c>
      <c r="AO21" s="8">
        <f t="shared" si="14"/>
        <v>1.2083333333333333</v>
      </c>
      <c r="AP21" s="12" t="str">
        <f t="shared" si="4"/>
        <v>І ур</v>
      </c>
    </row>
    <row r="22" spans="2:42">
      <c r="B22" s="1">
        <v>14</v>
      </c>
      <c r="C22" s="1" t="s">
        <v>89</v>
      </c>
      <c r="D22" s="1">
        <v>2</v>
      </c>
      <c r="E22" s="1">
        <v>1</v>
      </c>
      <c r="F22" s="1">
        <v>2</v>
      </c>
      <c r="G22" s="1">
        <v>1</v>
      </c>
      <c r="H22" s="1">
        <v>1</v>
      </c>
      <c r="I22" s="5">
        <f t="shared" si="5"/>
        <v>7</v>
      </c>
      <c r="J22" s="7">
        <f t="shared" si="6"/>
        <v>1.4</v>
      </c>
      <c r="K22" s="12" t="str">
        <f t="shared" si="0"/>
        <v>І ур</v>
      </c>
      <c r="L22" s="1">
        <v>2</v>
      </c>
      <c r="M22" s="1">
        <v>1</v>
      </c>
      <c r="N22" s="1">
        <v>1</v>
      </c>
      <c r="O22" s="1">
        <v>2</v>
      </c>
      <c r="P22" s="5">
        <f t="shared" si="7"/>
        <v>6</v>
      </c>
      <c r="Q22" s="7">
        <f t="shared" si="8"/>
        <v>1.5</v>
      </c>
      <c r="R22" s="12" t="str">
        <f t="shared" si="1"/>
        <v>І ур</v>
      </c>
      <c r="S22" s="1">
        <v>1</v>
      </c>
      <c r="T22" s="1">
        <v>1</v>
      </c>
      <c r="U22" s="1">
        <v>2</v>
      </c>
      <c r="V22" s="1">
        <v>1</v>
      </c>
      <c r="W22" s="1">
        <v>1</v>
      </c>
      <c r="X22" s="1">
        <v>1</v>
      </c>
      <c r="Y22" s="5">
        <f t="shared" si="9"/>
        <v>7</v>
      </c>
      <c r="Z22" s="7">
        <f t="shared" si="10"/>
        <v>1.1666666666666667</v>
      </c>
      <c r="AA22" s="12" t="str">
        <f t="shared" si="2"/>
        <v>І ур</v>
      </c>
      <c r="AB22" s="1">
        <v>1</v>
      </c>
      <c r="AC22" s="1">
        <v>2</v>
      </c>
      <c r="AD22" s="1">
        <v>1</v>
      </c>
      <c r="AE22" s="1">
        <v>1</v>
      </c>
      <c r="AF22" s="1">
        <v>2</v>
      </c>
      <c r="AG22" s="1">
        <v>1</v>
      </c>
      <c r="AH22" s="1">
        <v>1</v>
      </c>
      <c r="AI22" s="1">
        <v>1</v>
      </c>
      <c r="AJ22" s="1">
        <v>1</v>
      </c>
      <c r="AK22" s="5">
        <f t="shared" si="11"/>
        <v>11</v>
      </c>
      <c r="AL22" s="7">
        <f t="shared" si="12"/>
        <v>1.2222222222222223</v>
      </c>
      <c r="AM22" s="12" t="str">
        <f t="shared" si="3"/>
        <v>І ур</v>
      </c>
      <c r="AN22" s="6">
        <f t="shared" si="13"/>
        <v>31</v>
      </c>
      <c r="AO22" s="8">
        <f t="shared" si="14"/>
        <v>1.2916666666666667</v>
      </c>
      <c r="AP22" s="12" t="str">
        <f t="shared" si="4"/>
        <v>І ур</v>
      </c>
    </row>
    <row r="23" spans="2:42">
      <c r="B23" s="1">
        <v>15</v>
      </c>
      <c r="C23" s="1" t="s">
        <v>90</v>
      </c>
      <c r="D23" s="1">
        <v>1</v>
      </c>
      <c r="E23" s="1">
        <v>2</v>
      </c>
      <c r="F23" s="1">
        <v>1</v>
      </c>
      <c r="G23" s="1">
        <v>1</v>
      </c>
      <c r="H23" s="1">
        <v>2</v>
      </c>
      <c r="I23" s="5">
        <f t="shared" si="5"/>
        <v>7</v>
      </c>
      <c r="J23" s="7">
        <f t="shared" si="6"/>
        <v>1.4</v>
      </c>
      <c r="K23" s="12" t="str">
        <f t="shared" si="0"/>
        <v>І ур</v>
      </c>
      <c r="L23" s="1">
        <v>1</v>
      </c>
      <c r="M23" s="1">
        <v>2</v>
      </c>
      <c r="N23" s="1">
        <v>1</v>
      </c>
      <c r="O23" s="1">
        <v>1</v>
      </c>
      <c r="P23" s="5">
        <f t="shared" si="7"/>
        <v>5</v>
      </c>
      <c r="Q23" s="7">
        <f t="shared" si="8"/>
        <v>1.25</v>
      </c>
      <c r="R23" s="12" t="str">
        <f t="shared" si="1"/>
        <v>І ур</v>
      </c>
      <c r="S23" s="1">
        <v>2</v>
      </c>
      <c r="T23" s="1">
        <v>1</v>
      </c>
      <c r="U23" s="1">
        <v>1</v>
      </c>
      <c r="V23" s="1">
        <v>1</v>
      </c>
      <c r="W23" s="1">
        <v>1</v>
      </c>
      <c r="X23" s="1">
        <v>2</v>
      </c>
      <c r="Y23" s="5">
        <f t="shared" si="9"/>
        <v>8</v>
      </c>
      <c r="Z23" s="7">
        <f t="shared" si="10"/>
        <v>1.3333333333333333</v>
      </c>
      <c r="AA23" s="12" t="str">
        <f t="shared" si="2"/>
        <v>І ур</v>
      </c>
      <c r="AB23" s="1">
        <v>1</v>
      </c>
      <c r="AC23" s="1">
        <v>1</v>
      </c>
      <c r="AD23" s="1">
        <v>2</v>
      </c>
      <c r="AE23" s="1">
        <v>1</v>
      </c>
      <c r="AF23" s="1">
        <v>1</v>
      </c>
      <c r="AG23" s="1">
        <v>1</v>
      </c>
      <c r="AH23" s="1">
        <v>1</v>
      </c>
      <c r="AI23" s="1">
        <v>2</v>
      </c>
      <c r="AJ23" s="1">
        <v>2</v>
      </c>
      <c r="AK23" s="5">
        <f t="shared" si="11"/>
        <v>12</v>
      </c>
      <c r="AL23" s="7">
        <f t="shared" si="12"/>
        <v>1.3333333333333333</v>
      </c>
      <c r="AM23" s="12" t="str">
        <f t="shared" si="3"/>
        <v>І ур</v>
      </c>
      <c r="AN23" s="6">
        <f t="shared" si="13"/>
        <v>32</v>
      </c>
      <c r="AO23" s="8">
        <f t="shared" si="14"/>
        <v>1.3333333333333333</v>
      </c>
      <c r="AP23" s="12" t="str">
        <f t="shared" si="4"/>
        <v>І ур</v>
      </c>
    </row>
    <row r="24" spans="2:42">
      <c r="B24" s="28"/>
      <c r="C24" s="28"/>
      <c r="D24" s="34"/>
      <c r="E24" s="35"/>
      <c r="F24" s="35"/>
      <c r="G24" s="35"/>
      <c r="H24" s="35"/>
      <c r="I24" s="36"/>
      <c r="J24" s="1" t="s">
        <v>16</v>
      </c>
      <c r="K24" s="10" t="s">
        <v>12</v>
      </c>
      <c r="L24" s="34"/>
      <c r="M24" s="35"/>
      <c r="N24" s="35"/>
      <c r="O24" s="35"/>
      <c r="P24" s="36"/>
      <c r="Q24" s="1" t="s">
        <v>16</v>
      </c>
      <c r="R24" s="10" t="s">
        <v>12</v>
      </c>
      <c r="S24" s="34"/>
      <c r="T24" s="35"/>
      <c r="U24" s="35"/>
      <c r="V24" s="35"/>
      <c r="W24" s="35"/>
      <c r="X24" s="35"/>
      <c r="Y24" s="36"/>
      <c r="Z24" s="1" t="s">
        <v>16</v>
      </c>
      <c r="AA24" s="10" t="s">
        <v>12</v>
      </c>
      <c r="AB24" s="34"/>
      <c r="AC24" s="35"/>
      <c r="AD24" s="35"/>
      <c r="AE24" s="35"/>
      <c r="AF24" s="35"/>
      <c r="AG24" s="35"/>
      <c r="AH24" s="35"/>
      <c r="AI24" s="35"/>
      <c r="AJ24" s="35"/>
      <c r="AK24" s="36"/>
      <c r="AL24" s="1" t="s">
        <v>16</v>
      </c>
      <c r="AM24" s="10" t="s">
        <v>12</v>
      </c>
      <c r="AN24" s="2"/>
      <c r="AO24" s="2"/>
      <c r="AP24" s="2"/>
    </row>
    <row r="25" spans="2:42">
      <c r="B25" s="29"/>
      <c r="C25" s="29"/>
      <c r="D25" s="34" t="s">
        <v>20</v>
      </c>
      <c r="E25" s="35"/>
      <c r="F25" s="35"/>
      <c r="G25" s="35"/>
      <c r="H25" s="35"/>
      <c r="I25" s="36"/>
      <c r="J25" s="9">
        <f>COUNTA(C9:C23)</f>
        <v>15</v>
      </c>
      <c r="K25" s="9">
        <v>100</v>
      </c>
      <c r="L25" s="34" t="s">
        <v>20</v>
      </c>
      <c r="M25" s="35"/>
      <c r="N25" s="35"/>
      <c r="O25" s="35"/>
      <c r="P25" s="36"/>
      <c r="Q25" s="9">
        <f>COUNTA(C9:C23)</f>
        <v>15</v>
      </c>
      <c r="R25" s="9">
        <v>100</v>
      </c>
      <c r="S25" s="34" t="s">
        <v>20</v>
      </c>
      <c r="T25" s="35"/>
      <c r="U25" s="35"/>
      <c r="V25" s="35"/>
      <c r="W25" s="35"/>
      <c r="X25" s="35"/>
      <c r="Y25" s="36"/>
      <c r="Z25" s="9">
        <f>COUNTA(C9:C23)</f>
        <v>15</v>
      </c>
      <c r="AA25" s="9">
        <v>100</v>
      </c>
      <c r="AB25" s="34" t="s">
        <v>20</v>
      </c>
      <c r="AC25" s="35"/>
      <c r="AD25" s="35"/>
      <c r="AE25" s="35"/>
      <c r="AF25" s="35"/>
      <c r="AG25" s="35"/>
      <c r="AH25" s="35"/>
      <c r="AI25" s="35"/>
      <c r="AJ25" s="35"/>
      <c r="AK25" s="36"/>
      <c r="AL25" s="9">
        <f>COUNTA(C9:C23)</f>
        <v>15</v>
      </c>
      <c r="AM25" s="9">
        <v>100</v>
      </c>
      <c r="AN25" s="2"/>
      <c r="AO25" s="2"/>
      <c r="AP25" s="2"/>
    </row>
    <row r="26" spans="2:42">
      <c r="B26" s="29"/>
      <c r="C26" s="29"/>
      <c r="D26" s="34" t="s">
        <v>25</v>
      </c>
      <c r="E26" s="35"/>
      <c r="F26" s="35"/>
      <c r="G26" s="35"/>
      <c r="H26" s="35"/>
      <c r="I26" s="36"/>
      <c r="J26" s="11">
        <f>COUNTIF(K9:L23,"І ур")</f>
        <v>14</v>
      </c>
      <c r="K26" s="3">
        <f>(J26/J25)*100</f>
        <v>93.333333333333329</v>
      </c>
      <c r="L26" s="34" t="s">
        <v>25</v>
      </c>
      <c r="M26" s="35"/>
      <c r="N26" s="35"/>
      <c r="O26" s="35"/>
      <c r="P26" s="36"/>
      <c r="Q26" s="11">
        <f>COUNTIF(R9:S23,"І ур")</f>
        <v>15</v>
      </c>
      <c r="R26" s="3">
        <f>(Q26/Q25)*100</f>
        <v>100</v>
      </c>
      <c r="S26" s="34" t="s">
        <v>25</v>
      </c>
      <c r="T26" s="35"/>
      <c r="U26" s="35"/>
      <c r="V26" s="35"/>
      <c r="W26" s="35"/>
      <c r="X26" s="35"/>
      <c r="Y26" s="36"/>
      <c r="Z26" s="11">
        <f>COUNTIF(AA9:AB23,"І ур")</f>
        <v>15</v>
      </c>
      <c r="AA26" s="3">
        <f>(Z26/Z25)*100</f>
        <v>100</v>
      </c>
      <c r="AB26" s="34" t="s">
        <v>25</v>
      </c>
      <c r="AC26" s="35"/>
      <c r="AD26" s="35"/>
      <c r="AE26" s="35"/>
      <c r="AF26" s="35"/>
      <c r="AG26" s="35"/>
      <c r="AH26" s="35"/>
      <c r="AI26" s="35"/>
      <c r="AJ26" s="35"/>
      <c r="AK26" s="36"/>
      <c r="AL26" s="11">
        <f>COUNTIF(AM9:AN23,"І ур")</f>
        <v>15</v>
      </c>
      <c r="AM26" s="3">
        <f>(AL26/AL25)*100</f>
        <v>100</v>
      </c>
      <c r="AN26" s="2"/>
      <c r="AO26" s="2"/>
      <c r="AP26" s="2"/>
    </row>
    <row r="27" spans="2:42">
      <c r="B27" s="29"/>
      <c r="C27" s="29"/>
      <c r="D27" s="34" t="s">
        <v>26</v>
      </c>
      <c r="E27" s="35"/>
      <c r="F27" s="35"/>
      <c r="G27" s="35"/>
      <c r="H27" s="35"/>
      <c r="I27" s="36"/>
      <c r="J27" s="11">
        <f>COUNTIF(K9:K23,"ІІ ур")</f>
        <v>1</v>
      </c>
      <c r="K27" s="3">
        <f>(J27/J25)*100</f>
        <v>6.666666666666667</v>
      </c>
      <c r="L27" s="34" t="s">
        <v>26</v>
      </c>
      <c r="M27" s="35"/>
      <c r="N27" s="35"/>
      <c r="O27" s="35"/>
      <c r="P27" s="36"/>
      <c r="Q27" s="11">
        <f>COUNTIF(R9:R23,"ІІ ур")</f>
        <v>0</v>
      </c>
      <c r="R27" s="3">
        <f>(Q27/Q25)*100</f>
        <v>0</v>
      </c>
      <c r="S27" s="34" t="s">
        <v>26</v>
      </c>
      <c r="T27" s="35"/>
      <c r="U27" s="35"/>
      <c r="V27" s="35"/>
      <c r="W27" s="35"/>
      <c r="X27" s="35"/>
      <c r="Y27" s="36"/>
      <c r="Z27" s="11">
        <f>COUNTIF(AA9:AA23,"ІІ ур")</f>
        <v>0</v>
      </c>
      <c r="AA27" s="3">
        <f>(Z27/Z25)*100</f>
        <v>0</v>
      </c>
      <c r="AB27" s="34" t="s">
        <v>26</v>
      </c>
      <c r="AC27" s="35"/>
      <c r="AD27" s="35"/>
      <c r="AE27" s="35"/>
      <c r="AF27" s="35"/>
      <c r="AG27" s="35"/>
      <c r="AH27" s="35"/>
      <c r="AI27" s="35"/>
      <c r="AJ27" s="35"/>
      <c r="AK27" s="36"/>
      <c r="AL27" s="11">
        <f>COUNTIF(AM9:AM23,"ІІ ур")</f>
        <v>0</v>
      </c>
      <c r="AM27" s="3">
        <f>(AL27/AL25)*100</f>
        <v>0</v>
      </c>
      <c r="AN27" s="2"/>
      <c r="AO27" s="2"/>
      <c r="AP27" s="2"/>
    </row>
    <row r="28" spans="2:42">
      <c r="B28" s="29"/>
      <c r="C28" s="29"/>
      <c r="D28" s="34" t="s">
        <v>27</v>
      </c>
      <c r="E28" s="35"/>
      <c r="F28" s="35"/>
      <c r="G28" s="35"/>
      <c r="H28" s="35"/>
      <c r="I28" s="36"/>
      <c r="J28" s="11">
        <f>COUNTIF(K9:K23,"ІІІ ур")</f>
        <v>0</v>
      </c>
      <c r="K28" s="3">
        <f>(J28/J25)*100</f>
        <v>0</v>
      </c>
      <c r="L28" s="34" t="s">
        <v>27</v>
      </c>
      <c r="M28" s="35"/>
      <c r="N28" s="35"/>
      <c r="O28" s="35"/>
      <c r="P28" s="36"/>
      <c r="Q28" s="11">
        <f>COUNTIF(R9:R23,"ІІІ ур")</f>
        <v>0</v>
      </c>
      <c r="R28" s="3">
        <f>(Q28/Q25)*100</f>
        <v>0</v>
      </c>
      <c r="S28" s="34" t="s">
        <v>27</v>
      </c>
      <c r="T28" s="35"/>
      <c r="U28" s="35"/>
      <c r="V28" s="35"/>
      <c r="W28" s="35"/>
      <c r="X28" s="35"/>
      <c r="Y28" s="36"/>
      <c r="Z28" s="11">
        <f>COUNTIF(AA9:AA23,"ІІІ ур")</f>
        <v>0</v>
      </c>
      <c r="AA28" s="3">
        <f>(Z28/Z25)*100</f>
        <v>0</v>
      </c>
      <c r="AB28" s="34" t="s">
        <v>27</v>
      </c>
      <c r="AC28" s="35"/>
      <c r="AD28" s="35"/>
      <c r="AE28" s="35"/>
      <c r="AF28" s="35"/>
      <c r="AG28" s="35"/>
      <c r="AH28" s="35"/>
      <c r="AI28" s="35"/>
      <c r="AJ28" s="35"/>
      <c r="AK28" s="36"/>
      <c r="AL28" s="11">
        <f>COUNTIF(AM9:AM23,"ІІІ ур")</f>
        <v>0</v>
      </c>
      <c r="AM28" s="3">
        <f>(AL28/AL25)*100</f>
        <v>0</v>
      </c>
      <c r="AN28" s="2"/>
      <c r="AO28" s="2"/>
      <c r="AP28" s="2"/>
    </row>
    <row r="29" spans="2:42">
      <c r="B29" s="29"/>
      <c r="C29" s="29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/>
      <c r="AO29" s="1" t="s">
        <v>16</v>
      </c>
      <c r="AP29" s="10" t="s">
        <v>12</v>
      </c>
    </row>
    <row r="30" spans="2:42">
      <c r="B30" s="29"/>
      <c r="C30" s="29"/>
      <c r="D30" s="31" t="s">
        <v>21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9">
        <f>COUNTA(C9:C23)</f>
        <v>15</v>
      </c>
      <c r="AP30" s="9">
        <v>100</v>
      </c>
    </row>
    <row r="31" spans="2:42">
      <c r="B31" s="29"/>
      <c r="C31" s="29"/>
      <c r="D31" s="27" t="s">
        <v>28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11">
        <f>COUNTIF(AP9:AQ23,"І ур")</f>
        <v>15</v>
      </c>
      <c r="AP31" s="3">
        <f>(AO31/AO30)*100</f>
        <v>100</v>
      </c>
    </row>
    <row r="32" spans="2:42">
      <c r="B32" s="29"/>
      <c r="C32" s="29"/>
      <c r="D32" s="27" t="s">
        <v>23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11">
        <f>COUNTIF(AP9:AP23,"ІІ ур")</f>
        <v>0</v>
      </c>
      <c r="AP32" s="3">
        <f>(AO32/AO30)*100</f>
        <v>0</v>
      </c>
    </row>
    <row r="33" spans="2:42">
      <c r="B33" s="30"/>
      <c r="C33" s="30"/>
      <c r="D33" s="27" t="s">
        <v>24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11">
        <f>COUNTIF(AP9:AP23,"ІІІ ур")</f>
        <v>0</v>
      </c>
      <c r="AP33" s="3">
        <f>(AO33/AO30)*100</f>
        <v>0</v>
      </c>
    </row>
    <row r="85" spans="10:11">
      <c r="J85">
        <v>1</v>
      </c>
      <c r="K85" t="s">
        <v>17</v>
      </c>
    </row>
    <row r="86" spans="10:11">
      <c r="J86">
        <v>1.6</v>
      </c>
      <c r="K86" t="s">
        <v>18</v>
      </c>
    </row>
    <row r="87" spans="10:11">
      <c r="J87">
        <v>2.6</v>
      </c>
      <c r="K87" t="s">
        <v>19</v>
      </c>
    </row>
  </sheetData>
  <autoFilter ref="AP1:AP35"/>
  <mergeCells count="52">
    <mergeCell ref="AB24:AK24"/>
    <mergeCell ref="AB25:AK25"/>
    <mergeCell ref="AB26:AK26"/>
    <mergeCell ref="AB27:AK27"/>
    <mergeCell ref="AB28:AK28"/>
    <mergeCell ref="D28:I28"/>
    <mergeCell ref="L26:P26"/>
    <mergeCell ref="L27:P27"/>
    <mergeCell ref="S26:Y26"/>
    <mergeCell ref="S27:Y27"/>
    <mergeCell ref="S28:Y28"/>
    <mergeCell ref="AA7:AA8"/>
    <mergeCell ref="AK7:AK8"/>
    <mergeCell ref="AL7:AL8"/>
    <mergeCell ref="AM7:AM8"/>
    <mergeCell ref="K7:K8"/>
    <mergeCell ref="P7:P8"/>
    <mergeCell ref="Q7:Q8"/>
    <mergeCell ref="R7:R8"/>
    <mergeCell ref="Z7:Z8"/>
    <mergeCell ref="D29:AN29"/>
    <mergeCell ref="D31:AN31"/>
    <mergeCell ref="D32:AN32"/>
    <mergeCell ref="D33:AN33"/>
    <mergeCell ref="B24:B33"/>
    <mergeCell ref="C24:C33"/>
    <mergeCell ref="D30:AN30"/>
    <mergeCell ref="D24:I24"/>
    <mergeCell ref="D25:I25"/>
    <mergeCell ref="L24:P24"/>
    <mergeCell ref="L25:P25"/>
    <mergeCell ref="L28:P28"/>
    <mergeCell ref="S24:Y24"/>
    <mergeCell ref="S25:Y25"/>
    <mergeCell ref="D26:I26"/>
    <mergeCell ref="D27:I27"/>
    <mergeCell ref="A2:AQ2"/>
    <mergeCell ref="A3:AQ3"/>
    <mergeCell ref="A4:AQ4"/>
    <mergeCell ref="B6:AP6"/>
    <mergeCell ref="B7:B8"/>
    <mergeCell ref="C7:C8"/>
    <mergeCell ref="D7:H7"/>
    <mergeCell ref="L7:O7"/>
    <mergeCell ref="S7:X7"/>
    <mergeCell ref="AB7:AJ7"/>
    <mergeCell ref="Y7:Y8"/>
    <mergeCell ref="AN7:AN8"/>
    <mergeCell ref="AO7:AO8"/>
    <mergeCell ref="AP7:AP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4-5 старт</vt:lpstr>
      <vt:lpstr>4-5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2023-03-22T04:47:14Z</dcterms:modified>
</cp:coreProperties>
</file>