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/>
  </bookViews>
  <sheets>
    <sheet name="3-4 старт" sheetId="1" r:id="rId1"/>
  </sheets>
  <definedNames>
    <definedName name="_xlnm._FilterDatabase" localSheetId="0" hidden="1">'3-4 старт'!$R$7:$R$26</definedName>
  </definedNames>
  <calcPr calcId="124519"/>
</workbook>
</file>

<file path=xl/calcChain.xml><?xml version="1.0" encoding="utf-8"?>
<calcChain xmlns="http://schemas.openxmlformats.org/spreadsheetml/2006/main">
  <c r="AI33" i="1"/>
  <c r="AF28"/>
  <c r="W28"/>
  <c r="Q28"/>
  <c r="I28"/>
  <c r="I10" l="1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9"/>
  <c r="J9" s="1"/>
  <c r="I31" l="1"/>
  <c r="J31" s="1"/>
  <c r="I30"/>
  <c r="J30" s="1"/>
  <c r="I29"/>
  <c r="J29" s="1"/>
  <c r="H9"/>
  <c r="P9"/>
  <c r="V9"/>
  <c r="W9" s="1"/>
  <c r="X9" s="1"/>
  <c r="AE9"/>
  <c r="AF9" s="1"/>
  <c r="AG9" s="1"/>
  <c r="H10"/>
  <c r="P10"/>
  <c r="V10"/>
  <c r="W10" s="1"/>
  <c r="X10" s="1"/>
  <c r="AE10"/>
  <c r="AF10" s="1"/>
  <c r="AG10" s="1"/>
  <c r="H11"/>
  <c r="P11"/>
  <c r="V11"/>
  <c r="W11" s="1"/>
  <c r="X11" s="1"/>
  <c r="AE11"/>
  <c r="AF11" s="1"/>
  <c r="AG11" s="1"/>
  <c r="H12"/>
  <c r="P12"/>
  <c r="V12"/>
  <c r="W12" s="1"/>
  <c r="X12" s="1"/>
  <c r="AE12"/>
  <c r="AF12" s="1"/>
  <c r="AG12" s="1"/>
  <c r="H13"/>
  <c r="P13"/>
  <c r="V13"/>
  <c r="W13" s="1"/>
  <c r="X13" s="1"/>
  <c r="AE13"/>
  <c r="AF13" s="1"/>
  <c r="AG13" s="1"/>
  <c r="H14"/>
  <c r="P14"/>
  <c r="Q14" s="1"/>
  <c r="R14" s="1"/>
  <c r="V14"/>
  <c r="AE14"/>
  <c r="AF14" s="1"/>
  <c r="AG14" s="1"/>
  <c r="H15"/>
  <c r="P15"/>
  <c r="V15"/>
  <c r="W15" s="1"/>
  <c r="X15" s="1"/>
  <c r="AE15"/>
  <c r="AF15" s="1"/>
  <c r="AG15" s="1"/>
  <c r="H16"/>
  <c r="P16"/>
  <c r="Q16" s="1"/>
  <c r="R16" s="1"/>
  <c r="V16"/>
  <c r="W16" s="1"/>
  <c r="X16" s="1"/>
  <c r="AE16"/>
  <c r="AF16" s="1"/>
  <c r="AG16" s="1"/>
  <c r="H17"/>
  <c r="P17"/>
  <c r="V17"/>
  <c r="W17" s="1"/>
  <c r="X17" s="1"/>
  <c r="AE17"/>
  <c r="AF17" s="1"/>
  <c r="AG17" s="1"/>
  <c r="H18"/>
  <c r="P18"/>
  <c r="V18"/>
  <c r="W18" s="1"/>
  <c r="X18" s="1"/>
  <c r="AE18"/>
  <c r="AF18" s="1"/>
  <c r="AG18" s="1"/>
  <c r="H19"/>
  <c r="P19"/>
  <c r="V19"/>
  <c r="W19" s="1"/>
  <c r="X19" s="1"/>
  <c r="AE19"/>
  <c r="AF19" s="1"/>
  <c r="AG19" s="1"/>
  <c r="H20"/>
  <c r="P20"/>
  <c r="V20"/>
  <c r="W20" s="1"/>
  <c r="X20" s="1"/>
  <c r="AE20"/>
  <c r="AF20" s="1"/>
  <c r="AG20" s="1"/>
  <c r="H21"/>
  <c r="P21"/>
  <c r="V21"/>
  <c r="W21" s="1"/>
  <c r="X21" s="1"/>
  <c r="AE21"/>
  <c r="AF21" s="1"/>
  <c r="AG21" s="1"/>
  <c r="H22"/>
  <c r="P22"/>
  <c r="Q22" s="1"/>
  <c r="R22" s="1"/>
  <c r="V22"/>
  <c r="W22" s="1"/>
  <c r="X22" s="1"/>
  <c r="AE22"/>
  <c r="AF22" s="1"/>
  <c r="AG22" s="1"/>
  <c r="H23"/>
  <c r="P23"/>
  <c r="V23"/>
  <c r="W23" s="1"/>
  <c r="X23" s="1"/>
  <c r="AE23"/>
  <c r="AF23" s="1"/>
  <c r="AG23" s="1"/>
  <c r="H24"/>
  <c r="P24"/>
  <c r="Q24" s="1"/>
  <c r="R24" s="1"/>
  <c r="V24"/>
  <c r="W24" s="1"/>
  <c r="X24" s="1"/>
  <c r="AE24"/>
  <c r="AF24" s="1"/>
  <c r="AG24" s="1"/>
  <c r="H25"/>
  <c r="P25"/>
  <c r="V25"/>
  <c r="W25" s="1"/>
  <c r="X25" s="1"/>
  <c r="AE25"/>
  <c r="AF25" s="1"/>
  <c r="AG25" s="1"/>
  <c r="H26"/>
  <c r="P26"/>
  <c r="V26"/>
  <c r="AE26"/>
  <c r="AF26" s="1"/>
  <c r="AG26" s="1"/>
  <c r="AF31" l="1"/>
  <c r="AG31" s="1"/>
  <c r="AF29"/>
  <c r="AG29" s="1"/>
  <c r="AF30"/>
  <c r="AG30" s="1"/>
  <c r="AH16"/>
  <c r="AI16" s="1"/>
  <c r="AJ16" s="1"/>
  <c r="Q26"/>
  <c r="R26" s="1"/>
  <c r="AH24"/>
  <c r="AI24" s="1"/>
  <c r="AJ24" s="1"/>
  <c r="Q20"/>
  <c r="R20" s="1"/>
  <c r="AH19"/>
  <c r="AI19" s="1"/>
  <c r="AJ19" s="1"/>
  <c r="Q12"/>
  <c r="R12" s="1"/>
  <c r="Q10"/>
  <c r="R10" s="1"/>
  <c r="Q18"/>
  <c r="R18" s="1"/>
  <c r="AH9"/>
  <c r="AI9" s="1"/>
  <c r="AJ9" s="1"/>
  <c r="AH25"/>
  <c r="AI25" s="1"/>
  <c r="AJ25" s="1"/>
  <c r="AH22"/>
  <c r="AI22" s="1"/>
  <c r="AJ22" s="1"/>
  <c r="AH12"/>
  <c r="AI12" s="1"/>
  <c r="AJ12" s="1"/>
  <c r="AH26"/>
  <c r="AI26" s="1"/>
  <c r="AJ26" s="1"/>
  <c r="AH23"/>
  <c r="AI23" s="1"/>
  <c r="AJ23" s="1"/>
  <c r="AH20"/>
  <c r="AI20" s="1"/>
  <c r="AJ20" s="1"/>
  <c r="AH15"/>
  <c r="AI15" s="1"/>
  <c r="AJ15" s="1"/>
  <c r="AH13"/>
  <c r="AI13" s="1"/>
  <c r="AJ13" s="1"/>
  <c r="AH10"/>
  <c r="AI10" s="1"/>
  <c r="AJ10" s="1"/>
  <c r="AH17"/>
  <c r="AI17" s="1"/>
  <c r="AJ17" s="1"/>
  <c r="AH21"/>
  <c r="AI21" s="1"/>
  <c r="AJ21" s="1"/>
  <c r="AH18"/>
  <c r="AI18" s="1"/>
  <c r="AJ18" s="1"/>
  <c r="AH14"/>
  <c r="AI14" s="1"/>
  <c r="AJ14" s="1"/>
  <c r="AH11"/>
  <c r="AI11" s="1"/>
  <c r="AJ11" s="1"/>
  <c r="W26"/>
  <c r="X26" s="1"/>
  <c r="Q25"/>
  <c r="R25" s="1"/>
  <c r="Q23"/>
  <c r="R23" s="1"/>
  <c r="Q21"/>
  <c r="R21" s="1"/>
  <c r="Q19"/>
  <c r="R19" s="1"/>
  <c r="Q17"/>
  <c r="R17" s="1"/>
  <c r="Q15"/>
  <c r="R15" s="1"/>
  <c r="W14"/>
  <c r="X14" s="1"/>
  <c r="Q13"/>
  <c r="R13" s="1"/>
  <c r="Q11"/>
  <c r="R11" s="1"/>
  <c r="Q9"/>
  <c r="R9" s="1"/>
  <c r="W30" l="1"/>
  <c r="X30" s="1"/>
  <c r="W31"/>
  <c r="X31" s="1"/>
  <c r="W29"/>
  <c r="X29" s="1"/>
  <c r="Q31"/>
  <c r="R31" s="1"/>
  <c r="Q29"/>
  <c r="R29" s="1"/>
  <c r="Q30"/>
  <c r="R30" s="1"/>
  <c r="AI36"/>
  <c r="AJ36" s="1"/>
  <c r="AI34"/>
  <c r="AJ34" s="1"/>
  <c r="AI35"/>
  <c r="AJ35" s="1"/>
</calcChain>
</file>

<file path=xl/sharedStrings.xml><?xml version="1.0" encoding="utf-8"?>
<sst xmlns="http://schemas.openxmlformats.org/spreadsheetml/2006/main" count="94" uniqueCount="65">
  <si>
    <t xml:space="preserve">Лист наблюдения 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</si>
  <si>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</si>
  <si>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</si>
  <si>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</si>
  <si>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</si>
  <si>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</si>
  <si>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</si>
  <si>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</si>
  <si>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</si>
  <si>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</si>
  <si>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</si>
  <si>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</si>
  <si>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</si>
  <si>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</si>
  <si>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</si>
  <si>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</si>
  <si>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</si>
  <si>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</si>
  <si>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</si>
  <si>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</si>
  <si>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</si>
  <si>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</si>
  <si>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</si>
  <si>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</si>
  <si>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</si>
  <si>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</si>
  <si>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</si>
  <si>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3-4-Т.1 владеет первоначальной техникой рисования на бумаге и на песке (проводит вращательные непрерывные линии);</t>
  </si>
  <si>
    <t>3-4-Т.2 рисует цветными карандашами, фломастерами, гуашью четырех цветов;</t>
  </si>
  <si>
    <t>3-4-Т.3 наносит красками штрихи, мазки, полоски на листе бумаги;</t>
  </si>
  <si>
    <t>3-4-Т.4 владеет пространственной ориентировкой на листе бумаги.</t>
  </si>
  <si>
    <t>3-4-Т.5 умеет сплющивать шарик между ладонями, делать пальцами углубления на поверхности (печенье для куклы)</t>
  </si>
  <si>
    <t>3-4-Т.6 лепит предметы путем соединения разных форм (грибок на ножке);</t>
  </si>
  <si>
    <t>3-4-Т.7 соотносит вылепленные формы со знакомыми ему предметами;</t>
  </si>
  <si>
    <t xml:space="preserve">3-4-Т.8 знает и применяет технические навыки при лепке; </t>
  </si>
  <si>
    <t>3-4-Т.9 проявляет радость при рассматривании народных игрушек, делится впечатлениями о выполненной работе;</t>
  </si>
  <si>
    <t>3-4-Т.10 располагает на фланелеграфе предметы путем соединения разных форм (шарик на ниточке, домик);</t>
  </si>
  <si>
    <t>3-4-Т.11 умеет дорисовывать элемент к готовому силуэту (котенку дорисовать хвостик);</t>
  </si>
  <si>
    <t>3-4-Т.12 знает и применяет первоначальные технические навыки; выкладывает симметричные фигуры на листе бумаги.</t>
  </si>
  <si>
    <t>3-4-Т.13 узнает знакомые песни и различает высоту звуков</t>
  </si>
  <si>
    <t>3-4-Т.14 понимает смысл песни;</t>
  </si>
  <si>
    <t>3-4-Т.15 проявляет желание петь совместно со взрослыми;</t>
  </si>
  <si>
    <t>3-4-Т.16 называет музыкальные инструменты (погремушка, барабан, бубен, домбра);</t>
  </si>
  <si>
    <t>3-4-Т.17 различает высокое и низкое звучание музыкальной фразы, правильно передает ритм и отдельные интонации мелодии, запоминает слова песни;</t>
  </si>
  <si>
    <t>3-4-Т.18 двигается в соответствии с характером музыки</t>
  </si>
  <si>
    <t xml:space="preserve">результатов диагностики стартового контроля в средней группе (от 3 лет) 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</si>
  <si>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</si>
  <si>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</si>
  <si>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</si>
  <si>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</si>
  <si>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</si>
  <si>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</si>
  <si>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</si>
  <si>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</si>
  <si>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</si>
  <si>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</si>
  <si>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</si>
  <si>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</si>
  <si>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</si>
  <si>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</si>
  <si>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</si>
  <si>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</si>
  <si>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</si>
  <si>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</si>
  <si>
    <t xml:space="preserve">Учебный год: __2021-2022__________       Группа:_8____________________     Дата проведения:10 сентября___________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</si>
</sst>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90"/>
  <sheetViews>
    <sheetView tabSelected="1" zoomScale="60" zoomScaleNormal="60" workbookViewId="0">
      <selection activeCell="A2" sqref="A2:AK38"/>
    </sheetView>
  </sheetViews>
  <sheetFormatPr defaultRowHeight="15"/>
  <cols>
    <col min="2" max="2" width="3.5703125" customWidth="1"/>
    <col min="3" max="3" width="20.85546875" customWidth="1"/>
    <col min="4" max="4" width="9.5703125" customWidth="1"/>
    <col min="5" max="5" width="6.85546875" customWidth="1"/>
    <col min="6" max="6" width="6.140625" customWidth="1"/>
    <col min="7" max="7" width="6.7109375" customWidth="1"/>
    <col min="8" max="8" width="6.42578125" customWidth="1"/>
    <col min="9" max="9" width="5.42578125" customWidth="1"/>
    <col min="10" max="10" width="9.85546875" customWidth="1"/>
    <col min="11" max="11" width="10.28515625" customWidth="1"/>
    <col min="12" max="12" width="8.140625" customWidth="1"/>
    <col min="13" max="13" width="7" customWidth="1"/>
    <col min="14" max="14" width="6" customWidth="1"/>
    <col min="15" max="15" width="6.42578125" customWidth="1"/>
    <col min="16" max="17" width="4.42578125" customWidth="1"/>
    <col min="18" max="18" width="9.42578125" customWidth="1"/>
    <col min="19" max="19" width="9.5703125" customWidth="1"/>
    <col min="20" max="20" width="9.140625" customWidth="1"/>
    <col min="21" max="21" width="13.140625" customWidth="1"/>
    <col min="22" max="22" width="4.7109375" customWidth="1"/>
    <col min="23" max="23" width="6.5703125" customWidth="1"/>
    <col min="24" max="24" width="9.42578125" customWidth="1"/>
    <col min="25" max="25" width="7.28515625" customWidth="1"/>
    <col min="26" max="26" width="4" customWidth="1"/>
    <col min="27" max="27" width="6.5703125" customWidth="1"/>
    <col min="28" max="28" width="9.28515625" customWidth="1"/>
    <col min="29" max="29" width="12.7109375" customWidth="1"/>
    <col min="30" max="30" width="8.42578125" customWidth="1"/>
    <col min="31" max="31" width="6.5703125" customWidth="1"/>
    <col min="32" max="32" width="4.42578125" customWidth="1"/>
    <col min="33" max="33" width="8.85546875" customWidth="1"/>
    <col min="36" max="36" width="12.140625" customWidth="1"/>
  </cols>
  <sheetData>
    <row r="2" spans="1:37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>
      <c r="A3" s="13" t="s">
        <v>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>
      <c r="A4" s="13" t="s">
        <v>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>
      <c r="B6" s="28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</row>
    <row r="7" spans="1:37" ht="38.25" customHeight="1">
      <c r="B7" s="26" t="s">
        <v>2</v>
      </c>
      <c r="C7" s="26" t="s">
        <v>3</v>
      </c>
      <c r="D7" s="31" t="s">
        <v>4</v>
      </c>
      <c r="E7" s="32"/>
      <c r="F7" s="32"/>
      <c r="G7" s="33"/>
      <c r="H7" s="20" t="s">
        <v>14</v>
      </c>
      <c r="I7" s="22" t="s">
        <v>12</v>
      </c>
      <c r="J7" s="24" t="s">
        <v>13</v>
      </c>
      <c r="K7" s="34" t="s">
        <v>5</v>
      </c>
      <c r="L7" s="35"/>
      <c r="M7" s="35"/>
      <c r="N7" s="35"/>
      <c r="O7" s="36"/>
      <c r="P7" s="20" t="s">
        <v>14</v>
      </c>
      <c r="Q7" s="22" t="s">
        <v>12</v>
      </c>
      <c r="R7" s="24" t="s">
        <v>13</v>
      </c>
      <c r="S7" s="34" t="s">
        <v>6</v>
      </c>
      <c r="T7" s="35"/>
      <c r="U7" s="36"/>
      <c r="V7" s="20" t="s">
        <v>14</v>
      </c>
      <c r="W7" s="22" t="s">
        <v>12</v>
      </c>
      <c r="X7" s="24" t="s">
        <v>13</v>
      </c>
      <c r="Y7" s="34" t="s">
        <v>7</v>
      </c>
      <c r="Z7" s="35"/>
      <c r="AA7" s="35"/>
      <c r="AB7" s="35"/>
      <c r="AC7" s="35"/>
      <c r="AD7" s="36"/>
      <c r="AE7" s="20" t="s">
        <v>14</v>
      </c>
      <c r="AF7" s="22" t="s">
        <v>12</v>
      </c>
      <c r="AG7" s="24" t="s">
        <v>13</v>
      </c>
      <c r="AH7" s="14" t="s">
        <v>8</v>
      </c>
      <c r="AI7" s="16" t="s">
        <v>9</v>
      </c>
      <c r="AJ7" s="18" t="s">
        <v>10</v>
      </c>
    </row>
    <row r="8" spans="1:37" ht="225" customHeight="1">
      <c r="B8" s="27"/>
      <c r="C8" s="27"/>
      <c r="D8" s="12" t="s">
        <v>27</v>
      </c>
      <c r="E8" s="12" t="s">
        <v>28</v>
      </c>
      <c r="F8" s="12" t="s">
        <v>29</v>
      </c>
      <c r="G8" s="12" t="s">
        <v>30</v>
      </c>
      <c r="H8" s="21"/>
      <c r="I8" s="23"/>
      <c r="J8" s="25"/>
      <c r="K8" s="12" t="s">
        <v>31</v>
      </c>
      <c r="L8" s="12" t="s">
        <v>32</v>
      </c>
      <c r="M8" s="12" t="s">
        <v>33</v>
      </c>
      <c r="N8" s="12" t="s">
        <v>34</v>
      </c>
      <c r="O8" s="12" t="s">
        <v>35</v>
      </c>
      <c r="P8" s="21"/>
      <c r="Q8" s="23"/>
      <c r="R8" s="25"/>
      <c r="S8" s="12" t="s">
        <v>36</v>
      </c>
      <c r="T8" s="12" t="s">
        <v>37</v>
      </c>
      <c r="U8" s="12" t="s">
        <v>38</v>
      </c>
      <c r="V8" s="21"/>
      <c r="W8" s="23"/>
      <c r="X8" s="25"/>
      <c r="Y8" s="12" t="s">
        <v>39</v>
      </c>
      <c r="Z8" s="12" t="s">
        <v>40</v>
      </c>
      <c r="AA8" s="12" t="s">
        <v>41</v>
      </c>
      <c r="AB8" s="12" t="s">
        <v>42</v>
      </c>
      <c r="AC8" s="12" t="s">
        <v>43</v>
      </c>
      <c r="AD8" s="12" t="s">
        <v>44</v>
      </c>
      <c r="AE8" s="21"/>
      <c r="AF8" s="23"/>
      <c r="AG8" s="25"/>
      <c r="AH8" s="15"/>
      <c r="AI8" s="17"/>
      <c r="AJ8" s="19"/>
    </row>
    <row r="9" spans="1:37">
      <c r="B9" s="1">
        <v>1</v>
      </c>
      <c r="C9" s="1" t="s">
        <v>46</v>
      </c>
      <c r="D9" s="1">
        <v>1</v>
      </c>
      <c r="E9" s="1">
        <v>1</v>
      </c>
      <c r="F9" s="1">
        <v>1</v>
      </c>
      <c r="G9" s="1">
        <v>1</v>
      </c>
      <c r="H9" s="4">
        <f>SUM(D9:G9)</f>
        <v>4</v>
      </c>
      <c r="I9" s="6">
        <f>AVERAGE(D9:G9)</f>
        <v>1</v>
      </c>
      <c r="J9" s="11" t="str">
        <f t="shared" ref="J9:J26" si="0">IF(D9="","",VLOOKUP(I9,$J$88:$K$90,2,TRUE))</f>
        <v>І ур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4">
        <f>SUM(K9:O9)</f>
        <v>5</v>
      </c>
      <c r="Q9" s="6">
        <f>P9/5</f>
        <v>1</v>
      </c>
      <c r="R9" s="11" t="str">
        <f t="shared" ref="R9:R26" si="1">IF(K9="","",VLOOKUP(Q9,$J$88:$K$90,2,TRUE))</f>
        <v>І ур</v>
      </c>
      <c r="S9" s="1">
        <v>1</v>
      </c>
      <c r="T9" s="1">
        <v>1</v>
      </c>
      <c r="U9" s="1">
        <v>1</v>
      </c>
      <c r="V9" s="4">
        <f>SUM(S9:U9)</f>
        <v>3</v>
      </c>
      <c r="W9" s="6">
        <f>V9/3</f>
        <v>1</v>
      </c>
      <c r="X9" s="11" t="str">
        <f t="shared" ref="X9:X26" si="2">IF(S9="","",VLOOKUP(W9,$J$88:$K$90,2,TRUE))</f>
        <v>І ур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4">
        <f>SUM(Y9:AD9)</f>
        <v>6</v>
      </c>
      <c r="AF9" s="6">
        <f>AE9/6</f>
        <v>1</v>
      </c>
      <c r="AG9" s="11" t="str">
        <f t="shared" ref="AG9:AG26" si="3">IF(Y9="","",VLOOKUP(AF9,$J$88:$K$90,2,TRUE))</f>
        <v>І ур</v>
      </c>
      <c r="AH9" s="5">
        <f>H9+P9+V9+AE9</f>
        <v>18</v>
      </c>
      <c r="AI9" s="7">
        <f>AH9/18</f>
        <v>1</v>
      </c>
      <c r="AJ9" s="11" t="str">
        <f t="shared" ref="AJ9:AJ26" si="4">IF(AB9="","",VLOOKUP(AI9,$J$88:$K$90,2,TRUE))</f>
        <v>І ур</v>
      </c>
    </row>
    <row r="10" spans="1:37">
      <c r="B10" s="1">
        <v>2</v>
      </c>
      <c r="C10" s="1" t="s">
        <v>47</v>
      </c>
      <c r="D10" s="1">
        <v>1</v>
      </c>
      <c r="E10" s="1">
        <v>1</v>
      </c>
      <c r="F10" s="1">
        <v>1</v>
      </c>
      <c r="G10" s="1">
        <v>1</v>
      </c>
      <c r="H10" s="4">
        <f t="shared" ref="H10:H26" si="5">SUM(D10:G10)</f>
        <v>4</v>
      </c>
      <c r="I10" s="6">
        <f t="shared" ref="I10:I26" si="6">AVERAGE(D10:G10)</f>
        <v>1</v>
      </c>
      <c r="J10" s="11" t="str">
        <f t="shared" si="0"/>
        <v>І ур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4">
        <f t="shared" ref="P10:P26" si="7">SUM(K10:O10)</f>
        <v>5</v>
      </c>
      <c r="Q10" s="6">
        <f t="shared" ref="Q10:Q26" si="8">P10/5</f>
        <v>1</v>
      </c>
      <c r="R10" s="11" t="str">
        <f t="shared" si="1"/>
        <v>І ур</v>
      </c>
      <c r="S10" s="1">
        <v>1</v>
      </c>
      <c r="T10" s="1">
        <v>1</v>
      </c>
      <c r="U10" s="1">
        <v>1</v>
      </c>
      <c r="V10" s="4">
        <f t="shared" ref="V10:V26" si="9">SUM(S10:U10)</f>
        <v>3</v>
      </c>
      <c r="W10" s="6">
        <f t="shared" ref="W10:W26" si="10">V10/3</f>
        <v>1</v>
      </c>
      <c r="X10" s="11" t="str">
        <f t="shared" si="2"/>
        <v>І ур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4">
        <f t="shared" ref="AE10:AE26" si="11">SUM(Y10:AD10)</f>
        <v>6</v>
      </c>
      <c r="AF10" s="6">
        <f t="shared" ref="AF10:AF26" si="12">AE10/6</f>
        <v>1</v>
      </c>
      <c r="AG10" s="11" t="str">
        <f t="shared" si="3"/>
        <v>І ур</v>
      </c>
      <c r="AH10" s="5">
        <f t="shared" ref="AH10:AH26" si="13">H10+P10+V10+AE10</f>
        <v>18</v>
      </c>
      <c r="AI10" s="7">
        <f t="shared" ref="AI10:AI26" si="14">AH10/18</f>
        <v>1</v>
      </c>
      <c r="AJ10" s="11" t="str">
        <f t="shared" si="4"/>
        <v>І ур</v>
      </c>
    </row>
    <row r="11" spans="1:37">
      <c r="B11" s="1">
        <v>3</v>
      </c>
      <c r="C11" s="1" t="s">
        <v>48</v>
      </c>
      <c r="D11" s="1">
        <v>1</v>
      </c>
      <c r="E11" s="1">
        <v>1</v>
      </c>
      <c r="F11" s="1">
        <v>1</v>
      </c>
      <c r="G11" s="1">
        <v>1</v>
      </c>
      <c r="H11" s="4">
        <f t="shared" si="5"/>
        <v>4</v>
      </c>
      <c r="I11" s="6">
        <f t="shared" si="6"/>
        <v>1</v>
      </c>
      <c r="J11" s="11" t="str">
        <f t="shared" si="0"/>
        <v>І ур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4">
        <f t="shared" si="7"/>
        <v>5</v>
      </c>
      <c r="Q11" s="6">
        <f t="shared" si="8"/>
        <v>1</v>
      </c>
      <c r="R11" s="11" t="str">
        <f t="shared" si="1"/>
        <v>І ур</v>
      </c>
      <c r="S11" s="1">
        <v>1</v>
      </c>
      <c r="T11" s="1">
        <v>1</v>
      </c>
      <c r="U11" s="1">
        <v>1</v>
      </c>
      <c r="V11" s="4">
        <f t="shared" si="9"/>
        <v>3</v>
      </c>
      <c r="W11" s="6">
        <f t="shared" si="10"/>
        <v>1</v>
      </c>
      <c r="X11" s="11" t="str">
        <f t="shared" si="2"/>
        <v>І ур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4">
        <f t="shared" si="11"/>
        <v>6</v>
      </c>
      <c r="AF11" s="6">
        <f t="shared" si="12"/>
        <v>1</v>
      </c>
      <c r="AG11" s="11" t="str">
        <f t="shared" si="3"/>
        <v>І ур</v>
      </c>
      <c r="AH11" s="5">
        <f t="shared" si="13"/>
        <v>18</v>
      </c>
      <c r="AI11" s="7">
        <f t="shared" si="14"/>
        <v>1</v>
      </c>
      <c r="AJ11" s="11" t="str">
        <f t="shared" si="4"/>
        <v>І ур</v>
      </c>
    </row>
    <row r="12" spans="1:37">
      <c r="B12" s="1">
        <v>4</v>
      </c>
      <c r="C12" s="1" t="s">
        <v>49</v>
      </c>
      <c r="D12" s="1">
        <v>1</v>
      </c>
      <c r="E12" s="1">
        <v>1</v>
      </c>
      <c r="F12" s="1">
        <v>1</v>
      </c>
      <c r="G12" s="1">
        <v>1</v>
      </c>
      <c r="H12" s="4">
        <f t="shared" si="5"/>
        <v>4</v>
      </c>
      <c r="I12" s="6">
        <f t="shared" si="6"/>
        <v>1</v>
      </c>
      <c r="J12" s="11" t="str">
        <f t="shared" si="0"/>
        <v>І ур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4">
        <f t="shared" si="7"/>
        <v>5</v>
      </c>
      <c r="Q12" s="6">
        <f t="shared" si="8"/>
        <v>1</v>
      </c>
      <c r="R12" s="11" t="str">
        <f t="shared" si="1"/>
        <v>І ур</v>
      </c>
      <c r="S12" s="1">
        <v>1</v>
      </c>
      <c r="T12" s="1">
        <v>1</v>
      </c>
      <c r="U12" s="1">
        <v>1</v>
      </c>
      <c r="V12" s="4">
        <f t="shared" si="9"/>
        <v>3</v>
      </c>
      <c r="W12" s="6">
        <f t="shared" si="10"/>
        <v>1</v>
      </c>
      <c r="X12" s="11" t="str">
        <f t="shared" si="2"/>
        <v>І ур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4">
        <f t="shared" si="11"/>
        <v>6</v>
      </c>
      <c r="AF12" s="6">
        <f t="shared" si="12"/>
        <v>1</v>
      </c>
      <c r="AG12" s="11" t="str">
        <f t="shared" si="3"/>
        <v>І ур</v>
      </c>
      <c r="AH12" s="5">
        <f t="shared" si="13"/>
        <v>18</v>
      </c>
      <c r="AI12" s="7">
        <f t="shared" si="14"/>
        <v>1</v>
      </c>
      <c r="AJ12" s="11" t="str">
        <f t="shared" si="4"/>
        <v>І ур</v>
      </c>
    </row>
    <row r="13" spans="1:37">
      <c r="B13" s="1">
        <v>5</v>
      </c>
      <c r="C13" s="1" t="s">
        <v>50</v>
      </c>
      <c r="D13" s="1">
        <v>1</v>
      </c>
      <c r="E13" s="1">
        <v>1</v>
      </c>
      <c r="F13" s="1">
        <v>1</v>
      </c>
      <c r="G13" s="1">
        <v>1</v>
      </c>
      <c r="H13" s="4">
        <f t="shared" si="5"/>
        <v>4</v>
      </c>
      <c r="I13" s="6">
        <f t="shared" si="6"/>
        <v>1</v>
      </c>
      <c r="J13" s="11" t="str">
        <f t="shared" si="0"/>
        <v>І ур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4">
        <f t="shared" si="7"/>
        <v>5</v>
      </c>
      <c r="Q13" s="6">
        <f t="shared" si="8"/>
        <v>1</v>
      </c>
      <c r="R13" s="11" t="str">
        <f t="shared" si="1"/>
        <v>І ур</v>
      </c>
      <c r="S13" s="1">
        <v>1</v>
      </c>
      <c r="T13" s="1">
        <v>1</v>
      </c>
      <c r="U13" s="1">
        <v>1</v>
      </c>
      <c r="V13" s="4">
        <f t="shared" si="9"/>
        <v>3</v>
      </c>
      <c r="W13" s="6">
        <f t="shared" si="10"/>
        <v>1</v>
      </c>
      <c r="X13" s="11" t="str">
        <f t="shared" si="2"/>
        <v>І ур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4">
        <f t="shared" si="11"/>
        <v>6</v>
      </c>
      <c r="AF13" s="6">
        <f t="shared" si="12"/>
        <v>1</v>
      </c>
      <c r="AG13" s="11" t="str">
        <f t="shared" si="3"/>
        <v>І ур</v>
      </c>
      <c r="AH13" s="5">
        <f t="shared" si="13"/>
        <v>18</v>
      </c>
      <c r="AI13" s="7">
        <f t="shared" si="14"/>
        <v>1</v>
      </c>
      <c r="AJ13" s="11" t="str">
        <f t="shared" si="4"/>
        <v>І ур</v>
      </c>
    </row>
    <row r="14" spans="1:37">
      <c r="B14" s="1">
        <v>6</v>
      </c>
      <c r="C14" s="1" t="s">
        <v>51</v>
      </c>
      <c r="D14" s="1">
        <v>1</v>
      </c>
      <c r="E14" s="1">
        <v>1</v>
      </c>
      <c r="F14" s="1">
        <v>1</v>
      </c>
      <c r="G14" s="1">
        <v>1</v>
      </c>
      <c r="H14" s="4">
        <f t="shared" si="5"/>
        <v>4</v>
      </c>
      <c r="I14" s="6">
        <f t="shared" si="6"/>
        <v>1</v>
      </c>
      <c r="J14" s="11" t="str">
        <f t="shared" si="0"/>
        <v>І ур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4">
        <f t="shared" si="7"/>
        <v>5</v>
      </c>
      <c r="Q14" s="6">
        <f t="shared" si="8"/>
        <v>1</v>
      </c>
      <c r="R14" s="11" t="str">
        <f t="shared" si="1"/>
        <v>І ур</v>
      </c>
      <c r="S14" s="1">
        <v>1</v>
      </c>
      <c r="T14" s="1">
        <v>1</v>
      </c>
      <c r="U14" s="1">
        <v>1</v>
      </c>
      <c r="V14" s="4">
        <f t="shared" si="9"/>
        <v>3</v>
      </c>
      <c r="W14" s="6">
        <f t="shared" si="10"/>
        <v>1</v>
      </c>
      <c r="X14" s="11" t="str">
        <f t="shared" si="2"/>
        <v>І ур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4">
        <f t="shared" si="11"/>
        <v>6</v>
      </c>
      <c r="AF14" s="6">
        <f t="shared" si="12"/>
        <v>1</v>
      </c>
      <c r="AG14" s="11" t="str">
        <f t="shared" si="3"/>
        <v>І ур</v>
      </c>
      <c r="AH14" s="5">
        <f t="shared" si="13"/>
        <v>18</v>
      </c>
      <c r="AI14" s="7">
        <f t="shared" si="14"/>
        <v>1</v>
      </c>
      <c r="AJ14" s="11" t="str">
        <f t="shared" si="4"/>
        <v>І ур</v>
      </c>
    </row>
    <row r="15" spans="1:37">
      <c r="B15" s="1">
        <v>7</v>
      </c>
      <c r="C15" s="1" t="s">
        <v>52</v>
      </c>
      <c r="D15" s="1">
        <v>1</v>
      </c>
      <c r="E15" s="1">
        <v>1</v>
      </c>
      <c r="F15" s="1">
        <v>1</v>
      </c>
      <c r="G15" s="1">
        <v>1</v>
      </c>
      <c r="H15" s="4">
        <f t="shared" si="5"/>
        <v>4</v>
      </c>
      <c r="I15" s="6">
        <f t="shared" si="6"/>
        <v>1</v>
      </c>
      <c r="J15" s="11" t="str">
        <f t="shared" si="0"/>
        <v>І ур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4">
        <f t="shared" si="7"/>
        <v>5</v>
      </c>
      <c r="Q15" s="6">
        <f t="shared" si="8"/>
        <v>1</v>
      </c>
      <c r="R15" s="11" t="str">
        <f t="shared" si="1"/>
        <v>І ур</v>
      </c>
      <c r="S15" s="1">
        <v>1</v>
      </c>
      <c r="T15" s="1">
        <v>1</v>
      </c>
      <c r="U15" s="1">
        <v>1</v>
      </c>
      <c r="V15" s="4">
        <f t="shared" si="9"/>
        <v>3</v>
      </c>
      <c r="W15" s="6">
        <f t="shared" si="10"/>
        <v>1</v>
      </c>
      <c r="X15" s="11" t="str">
        <f t="shared" si="2"/>
        <v>І ур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4">
        <f t="shared" si="11"/>
        <v>6</v>
      </c>
      <c r="AF15" s="6">
        <f t="shared" si="12"/>
        <v>1</v>
      </c>
      <c r="AG15" s="11" t="str">
        <f t="shared" si="3"/>
        <v>І ур</v>
      </c>
      <c r="AH15" s="5">
        <f t="shared" si="13"/>
        <v>18</v>
      </c>
      <c r="AI15" s="7">
        <f t="shared" si="14"/>
        <v>1</v>
      </c>
      <c r="AJ15" s="11" t="str">
        <f t="shared" si="4"/>
        <v>І ур</v>
      </c>
    </row>
    <row r="16" spans="1:37">
      <c r="B16" s="1">
        <v>8</v>
      </c>
      <c r="C16" s="1" t="s">
        <v>53</v>
      </c>
      <c r="D16" s="1">
        <v>2</v>
      </c>
      <c r="E16" s="1">
        <v>2</v>
      </c>
      <c r="F16" s="1">
        <v>2</v>
      </c>
      <c r="G16" s="1">
        <v>2</v>
      </c>
      <c r="H16" s="4">
        <f t="shared" si="5"/>
        <v>8</v>
      </c>
      <c r="I16" s="6">
        <f t="shared" si="6"/>
        <v>2</v>
      </c>
      <c r="J16" s="11" t="str">
        <f t="shared" si="0"/>
        <v>ІІ ур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4">
        <f t="shared" si="7"/>
        <v>10</v>
      </c>
      <c r="Q16" s="6">
        <f t="shared" si="8"/>
        <v>2</v>
      </c>
      <c r="R16" s="11" t="str">
        <f t="shared" si="1"/>
        <v>ІІ ур</v>
      </c>
      <c r="S16" s="1">
        <v>2</v>
      </c>
      <c r="T16" s="1">
        <v>2</v>
      </c>
      <c r="U16" s="1">
        <v>2</v>
      </c>
      <c r="V16" s="4">
        <f t="shared" si="9"/>
        <v>6</v>
      </c>
      <c r="W16" s="6">
        <f t="shared" si="10"/>
        <v>2</v>
      </c>
      <c r="X16" s="11" t="str">
        <f t="shared" si="2"/>
        <v>ІІ ур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4">
        <f t="shared" si="11"/>
        <v>12</v>
      </c>
      <c r="AF16" s="6">
        <f t="shared" si="12"/>
        <v>2</v>
      </c>
      <c r="AG16" s="11" t="str">
        <f t="shared" si="3"/>
        <v>ІІ ур</v>
      </c>
      <c r="AH16" s="5">
        <f t="shared" si="13"/>
        <v>36</v>
      </c>
      <c r="AI16" s="7">
        <f t="shared" si="14"/>
        <v>2</v>
      </c>
      <c r="AJ16" s="11" t="str">
        <f t="shared" si="4"/>
        <v>ІІ ур</v>
      </c>
    </row>
    <row r="17" spans="2:36">
      <c r="B17" s="1">
        <v>9</v>
      </c>
      <c r="C17" s="1" t="s">
        <v>54</v>
      </c>
      <c r="D17" s="1">
        <v>1</v>
      </c>
      <c r="E17" s="1">
        <v>1</v>
      </c>
      <c r="F17" s="1">
        <v>1</v>
      </c>
      <c r="G17" s="1">
        <v>1</v>
      </c>
      <c r="H17" s="4">
        <f t="shared" si="5"/>
        <v>4</v>
      </c>
      <c r="I17" s="6">
        <f t="shared" si="6"/>
        <v>1</v>
      </c>
      <c r="J17" s="11" t="str">
        <f t="shared" si="0"/>
        <v>І ур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4">
        <f t="shared" si="7"/>
        <v>5</v>
      </c>
      <c r="Q17" s="6">
        <f t="shared" si="8"/>
        <v>1</v>
      </c>
      <c r="R17" s="11" t="str">
        <f t="shared" si="1"/>
        <v>І ур</v>
      </c>
      <c r="S17" s="1">
        <v>1</v>
      </c>
      <c r="T17" s="1">
        <v>1</v>
      </c>
      <c r="U17" s="1">
        <v>1</v>
      </c>
      <c r="V17" s="4">
        <f t="shared" si="9"/>
        <v>3</v>
      </c>
      <c r="W17" s="6">
        <f t="shared" si="10"/>
        <v>1</v>
      </c>
      <c r="X17" s="11" t="str">
        <f t="shared" si="2"/>
        <v>І ур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4">
        <f t="shared" si="11"/>
        <v>6</v>
      </c>
      <c r="AF17" s="6">
        <f t="shared" si="12"/>
        <v>1</v>
      </c>
      <c r="AG17" s="11" t="str">
        <f t="shared" si="3"/>
        <v>І ур</v>
      </c>
      <c r="AH17" s="5">
        <f t="shared" si="13"/>
        <v>18</v>
      </c>
      <c r="AI17" s="7">
        <f t="shared" si="14"/>
        <v>1</v>
      </c>
      <c r="AJ17" s="11" t="str">
        <f t="shared" si="4"/>
        <v>І ур</v>
      </c>
    </row>
    <row r="18" spans="2:36">
      <c r="B18" s="1">
        <v>10</v>
      </c>
      <c r="C18" s="1" t="s">
        <v>55</v>
      </c>
      <c r="D18" s="1">
        <v>1</v>
      </c>
      <c r="E18" s="1">
        <v>1</v>
      </c>
      <c r="F18" s="1">
        <v>1</v>
      </c>
      <c r="G18" s="1">
        <v>1</v>
      </c>
      <c r="H18" s="4">
        <f t="shared" si="5"/>
        <v>4</v>
      </c>
      <c r="I18" s="6">
        <f t="shared" si="6"/>
        <v>1</v>
      </c>
      <c r="J18" s="11" t="str">
        <f t="shared" si="0"/>
        <v>І ур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4">
        <f t="shared" si="7"/>
        <v>5</v>
      </c>
      <c r="Q18" s="6">
        <f t="shared" si="8"/>
        <v>1</v>
      </c>
      <c r="R18" s="11" t="str">
        <f t="shared" si="1"/>
        <v>І ур</v>
      </c>
      <c r="S18" s="1">
        <v>1</v>
      </c>
      <c r="T18" s="1">
        <v>1</v>
      </c>
      <c r="U18" s="1">
        <v>1</v>
      </c>
      <c r="V18" s="4">
        <f t="shared" si="9"/>
        <v>3</v>
      </c>
      <c r="W18" s="6">
        <f t="shared" si="10"/>
        <v>1</v>
      </c>
      <c r="X18" s="11" t="str">
        <f t="shared" si="2"/>
        <v>І ур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4">
        <f t="shared" si="11"/>
        <v>6</v>
      </c>
      <c r="AF18" s="6">
        <f t="shared" si="12"/>
        <v>1</v>
      </c>
      <c r="AG18" s="11" t="str">
        <f t="shared" si="3"/>
        <v>І ур</v>
      </c>
      <c r="AH18" s="5">
        <f t="shared" si="13"/>
        <v>18</v>
      </c>
      <c r="AI18" s="7">
        <f t="shared" si="14"/>
        <v>1</v>
      </c>
      <c r="AJ18" s="11" t="str">
        <f t="shared" si="4"/>
        <v>І ур</v>
      </c>
    </row>
    <row r="19" spans="2:36">
      <c r="B19" s="1">
        <v>11</v>
      </c>
      <c r="C19" s="1" t="s">
        <v>56</v>
      </c>
      <c r="D19" s="1">
        <v>2</v>
      </c>
      <c r="E19" s="1">
        <v>2</v>
      </c>
      <c r="F19" s="1">
        <v>2</v>
      </c>
      <c r="G19" s="1">
        <v>2</v>
      </c>
      <c r="H19" s="4">
        <f t="shared" si="5"/>
        <v>8</v>
      </c>
      <c r="I19" s="6">
        <f t="shared" si="6"/>
        <v>2</v>
      </c>
      <c r="J19" s="11" t="str">
        <f t="shared" si="0"/>
        <v>ІІ ур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4">
        <f t="shared" si="7"/>
        <v>10</v>
      </c>
      <c r="Q19" s="6">
        <f t="shared" si="8"/>
        <v>2</v>
      </c>
      <c r="R19" s="11" t="str">
        <f t="shared" si="1"/>
        <v>ІІ ур</v>
      </c>
      <c r="S19" s="1">
        <v>2</v>
      </c>
      <c r="T19" s="1">
        <v>2</v>
      </c>
      <c r="U19" s="1">
        <v>2</v>
      </c>
      <c r="V19" s="4">
        <f t="shared" si="9"/>
        <v>6</v>
      </c>
      <c r="W19" s="6">
        <f t="shared" si="10"/>
        <v>2</v>
      </c>
      <c r="X19" s="11" t="str">
        <f t="shared" si="2"/>
        <v>ІІ ур</v>
      </c>
      <c r="Y19" s="1">
        <v>2</v>
      </c>
      <c r="Z19" s="1">
        <v>2</v>
      </c>
      <c r="AA19" s="1">
        <v>2</v>
      </c>
      <c r="AB19" s="1">
        <v>2</v>
      </c>
      <c r="AC19" s="1">
        <v>2</v>
      </c>
      <c r="AD19" s="1">
        <v>2</v>
      </c>
      <c r="AE19" s="4">
        <f t="shared" si="11"/>
        <v>12</v>
      </c>
      <c r="AF19" s="6">
        <f t="shared" si="12"/>
        <v>2</v>
      </c>
      <c r="AG19" s="11" t="str">
        <f t="shared" si="3"/>
        <v>ІІ ур</v>
      </c>
      <c r="AH19" s="5">
        <f t="shared" si="13"/>
        <v>36</v>
      </c>
      <c r="AI19" s="7">
        <f t="shared" si="14"/>
        <v>2</v>
      </c>
      <c r="AJ19" s="11" t="str">
        <f t="shared" si="4"/>
        <v>ІІ ур</v>
      </c>
    </row>
    <row r="20" spans="2:36">
      <c r="B20" s="1">
        <v>12</v>
      </c>
      <c r="C20" s="1" t="s">
        <v>57</v>
      </c>
      <c r="D20" s="1">
        <v>1</v>
      </c>
      <c r="E20" s="1">
        <v>1</v>
      </c>
      <c r="F20" s="1">
        <v>1</v>
      </c>
      <c r="G20" s="1">
        <v>1</v>
      </c>
      <c r="H20" s="4">
        <f t="shared" si="5"/>
        <v>4</v>
      </c>
      <c r="I20" s="6">
        <f t="shared" si="6"/>
        <v>1</v>
      </c>
      <c r="J20" s="11" t="str">
        <f t="shared" si="0"/>
        <v>І ур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4">
        <f t="shared" si="7"/>
        <v>5</v>
      </c>
      <c r="Q20" s="6">
        <f t="shared" si="8"/>
        <v>1</v>
      </c>
      <c r="R20" s="11" t="str">
        <f t="shared" si="1"/>
        <v>І ур</v>
      </c>
      <c r="S20" s="1">
        <v>1</v>
      </c>
      <c r="T20" s="1">
        <v>1</v>
      </c>
      <c r="U20" s="1">
        <v>1</v>
      </c>
      <c r="V20" s="4">
        <f t="shared" si="9"/>
        <v>3</v>
      </c>
      <c r="W20" s="6">
        <f t="shared" si="10"/>
        <v>1</v>
      </c>
      <c r="X20" s="11" t="str">
        <f t="shared" si="2"/>
        <v>І ур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4">
        <f t="shared" si="11"/>
        <v>6</v>
      </c>
      <c r="AF20" s="6">
        <f t="shared" si="12"/>
        <v>1</v>
      </c>
      <c r="AG20" s="11" t="str">
        <f t="shared" si="3"/>
        <v>І ур</v>
      </c>
      <c r="AH20" s="5">
        <f t="shared" si="13"/>
        <v>18</v>
      </c>
      <c r="AI20" s="7">
        <f t="shared" si="14"/>
        <v>1</v>
      </c>
      <c r="AJ20" s="11" t="str">
        <f t="shared" si="4"/>
        <v>І ур</v>
      </c>
    </row>
    <row r="21" spans="2:36">
      <c r="B21" s="1">
        <v>13</v>
      </c>
      <c r="C21" s="1" t="s">
        <v>58</v>
      </c>
      <c r="D21" s="1">
        <v>1</v>
      </c>
      <c r="E21" s="1">
        <v>1</v>
      </c>
      <c r="F21" s="1">
        <v>1</v>
      </c>
      <c r="G21" s="1">
        <v>1</v>
      </c>
      <c r="H21" s="4">
        <f t="shared" si="5"/>
        <v>4</v>
      </c>
      <c r="I21" s="6">
        <f t="shared" si="6"/>
        <v>1</v>
      </c>
      <c r="J21" s="11" t="str">
        <f t="shared" si="0"/>
        <v>І ур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4">
        <f t="shared" si="7"/>
        <v>5</v>
      </c>
      <c r="Q21" s="6">
        <f t="shared" si="8"/>
        <v>1</v>
      </c>
      <c r="R21" s="11" t="str">
        <f t="shared" si="1"/>
        <v>І ур</v>
      </c>
      <c r="S21" s="1">
        <v>1</v>
      </c>
      <c r="T21" s="1">
        <v>1</v>
      </c>
      <c r="U21" s="1">
        <v>1</v>
      </c>
      <c r="V21" s="4">
        <f t="shared" si="9"/>
        <v>3</v>
      </c>
      <c r="W21" s="6">
        <f t="shared" si="10"/>
        <v>1</v>
      </c>
      <c r="X21" s="11" t="str">
        <f t="shared" si="2"/>
        <v>І ур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4">
        <f t="shared" si="11"/>
        <v>6</v>
      </c>
      <c r="AF21" s="6">
        <f t="shared" si="12"/>
        <v>1</v>
      </c>
      <c r="AG21" s="11" t="str">
        <f t="shared" si="3"/>
        <v>І ур</v>
      </c>
      <c r="AH21" s="5">
        <f t="shared" si="13"/>
        <v>18</v>
      </c>
      <c r="AI21" s="7">
        <f t="shared" si="14"/>
        <v>1</v>
      </c>
      <c r="AJ21" s="11" t="str">
        <f t="shared" si="4"/>
        <v>І ур</v>
      </c>
    </row>
    <row r="22" spans="2:36">
      <c r="B22" s="1">
        <v>14</v>
      </c>
      <c r="C22" s="1" t="s">
        <v>59</v>
      </c>
      <c r="D22" s="1">
        <v>1</v>
      </c>
      <c r="E22" s="1">
        <v>1</v>
      </c>
      <c r="F22" s="1">
        <v>1</v>
      </c>
      <c r="G22" s="1">
        <v>1</v>
      </c>
      <c r="H22" s="4">
        <f t="shared" si="5"/>
        <v>4</v>
      </c>
      <c r="I22" s="6">
        <f t="shared" si="6"/>
        <v>1</v>
      </c>
      <c r="J22" s="11" t="str">
        <f t="shared" si="0"/>
        <v>І ур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4">
        <f t="shared" si="7"/>
        <v>5</v>
      </c>
      <c r="Q22" s="6">
        <f t="shared" si="8"/>
        <v>1</v>
      </c>
      <c r="R22" s="11" t="str">
        <f t="shared" si="1"/>
        <v>І ур</v>
      </c>
      <c r="S22" s="1">
        <v>1</v>
      </c>
      <c r="T22" s="1">
        <v>1</v>
      </c>
      <c r="U22" s="1">
        <v>1</v>
      </c>
      <c r="V22" s="4">
        <f t="shared" si="9"/>
        <v>3</v>
      </c>
      <c r="W22" s="6">
        <f t="shared" si="10"/>
        <v>1</v>
      </c>
      <c r="X22" s="11" t="str">
        <f t="shared" si="2"/>
        <v>І ур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4">
        <f t="shared" si="11"/>
        <v>6</v>
      </c>
      <c r="AF22" s="6">
        <f t="shared" si="12"/>
        <v>1</v>
      </c>
      <c r="AG22" s="11" t="str">
        <f t="shared" si="3"/>
        <v>І ур</v>
      </c>
      <c r="AH22" s="5">
        <f t="shared" si="13"/>
        <v>18</v>
      </c>
      <c r="AI22" s="7">
        <f t="shared" si="14"/>
        <v>1</v>
      </c>
      <c r="AJ22" s="11" t="str">
        <f t="shared" si="4"/>
        <v>І ур</v>
      </c>
    </row>
    <row r="23" spans="2:36">
      <c r="B23" s="1">
        <v>15</v>
      </c>
      <c r="C23" s="1" t="s">
        <v>60</v>
      </c>
      <c r="D23" s="1">
        <v>1</v>
      </c>
      <c r="E23" s="1">
        <v>1</v>
      </c>
      <c r="F23" s="1">
        <v>1</v>
      </c>
      <c r="G23" s="1">
        <v>1</v>
      </c>
      <c r="H23" s="4">
        <f t="shared" si="5"/>
        <v>4</v>
      </c>
      <c r="I23" s="6">
        <f t="shared" si="6"/>
        <v>1</v>
      </c>
      <c r="J23" s="11" t="str">
        <f t="shared" si="0"/>
        <v>І ур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4">
        <f t="shared" si="7"/>
        <v>5</v>
      </c>
      <c r="Q23" s="6">
        <f t="shared" si="8"/>
        <v>1</v>
      </c>
      <c r="R23" s="11" t="str">
        <f t="shared" si="1"/>
        <v>І ур</v>
      </c>
      <c r="S23" s="1">
        <v>1</v>
      </c>
      <c r="T23" s="1">
        <v>1</v>
      </c>
      <c r="U23" s="1">
        <v>1</v>
      </c>
      <c r="V23" s="4">
        <f t="shared" si="9"/>
        <v>3</v>
      </c>
      <c r="W23" s="6">
        <f t="shared" si="10"/>
        <v>1</v>
      </c>
      <c r="X23" s="11" t="str">
        <f t="shared" si="2"/>
        <v>І ур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4">
        <f t="shared" si="11"/>
        <v>6</v>
      </c>
      <c r="AF23" s="6">
        <f t="shared" si="12"/>
        <v>1</v>
      </c>
      <c r="AG23" s="11" t="str">
        <f t="shared" si="3"/>
        <v>І ур</v>
      </c>
      <c r="AH23" s="5">
        <f t="shared" si="13"/>
        <v>18</v>
      </c>
      <c r="AI23" s="7">
        <f t="shared" si="14"/>
        <v>1</v>
      </c>
      <c r="AJ23" s="11" t="str">
        <f t="shared" si="4"/>
        <v>І ур</v>
      </c>
    </row>
    <row r="24" spans="2:36">
      <c r="B24" s="1">
        <v>16</v>
      </c>
      <c r="C24" s="1" t="s">
        <v>61</v>
      </c>
      <c r="D24" s="1">
        <v>1</v>
      </c>
      <c r="E24" s="1">
        <v>1</v>
      </c>
      <c r="F24" s="1">
        <v>1</v>
      </c>
      <c r="G24" s="1">
        <v>1</v>
      </c>
      <c r="H24" s="4">
        <f t="shared" si="5"/>
        <v>4</v>
      </c>
      <c r="I24" s="6">
        <f t="shared" si="6"/>
        <v>1</v>
      </c>
      <c r="J24" s="11" t="str">
        <f t="shared" si="0"/>
        <v>І ур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4">
        <f t="shared" si="7"/>
        <v>5</v>
      </c>
      <c r="Q24" s="6">
        <f t="shared" si="8"/>
        <v>1</v>
      </c>
      <c r="R24" s="11" t="str">
        <f t="shared" si="1"/>
        <v>І ур</v>
      </c>
      <c r="S24" s="1">
        <v>1</v>
      </c>
      <c r="T24" s="1">
        <v>1</v>
      </c>
      <c r="U24" s="1">
        <v>1</v>
      </c>
      <c r="V24" s="4">
        <f t="shared" si="9"/>
        <v>3</v>
      </c>
      <c r="W24" s="6">
        <f t="shared" si="10"/>
        <v>1</v>
      </c>
      <c r="X24" s="11" t="str">
        <f t="shared" si="2"/>
        <v>І ур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4">
        <f t="shared" si="11"/>
        <v>6</v>
      </c>
      <c r="AF24" s="6">
        <f t="shared" si="12"/>
        <v>1</v>
      </c>
      <c r="AG24" s="11" t="str">
        <f t="shared" si="3"/>
        <v>І ур</v>
      </c>
      <c r="AH24" s="5">
        <f t="shared" si="13"/>
        <v>18</v>
      </c>
      <c r="AI24" s="7">
        <f t="shared" si="14"/>
        <v>1</v>
      </c>
      <c r="AJ24" s="11" t="str">
        <f t="shared" si="4"/>
        <v>І ур</v>
      </c>
    </row>
    <row r="25" spans="2:36">
      <c r="B25" s="1">
        <v>17</v>
      </c>
      <c r="C25" s="1" t="s">
        <v>62</v>
      </c>
      <c r="D25" s="1">
        <v>2</v>
      </c>
      <c r="E25" s="1">
        <v>2</v>
      </c>
      <c r="F25" s="1">
        <v>2</v>
      </c>
      <c r="G25" s="1">
        <v>2</v>
      </c>
      <c r="H25" s="4">
        <f t="shared" si="5"/>
        <v>8</v>
      </c>
      <c r="I25" s="6">
        <f t="shared" si="6"/>
        <v>2</v>
      </c>
      <c r="J25" s="11" t="str">
        <f t="shared" si="0"/>
        <v>ІІ ур</v>
      </c>
      <c r="K25" s="1">
        <v>2</v>
      </c>
      <c r="L25" s="1">
        <v>2</v>
      </c>
      <c r="M25" s="1">
        <v>2</v>
      </c>
      <c r="N25" s="1">
        <v>2</v>
      </c>
      <c r="O25" s="1">
        <v>2</v>
      </c>
      <c r="P25" s="4">
        <f t="shared" si="7"/>
        <v>10</v>
      </c>
      <c r="Q25" s="6">
        <f t="shared" si="8"/>
        <v>2</v>
      </c>
      <c r="R25" s="11" t="str">
        <f t="shared" si="1"/>
        <v>ІІ ур</v>
      </c>
      <c r="S25" s="1">
        <v>1</v>
      </c>
      <c r="T25" s="1">
        <v>2</v>
      </c>
      <c r="U25" s="1">
        <v>2</v>
      </c>
      <c r="V25" s="4">
        <f t="shared" si="9"/>
        <v>5</v>
      </c>
      <c r="W25" s="6">
        <f t="shared" si="10"/>
        <v>1.6666666666666667</v>
      </c>
      <c r="X25" s="11" t="str">
        <f t="shared" si="2"/>
        <v>ІІ ур</v>
      </c>
      <c r="Y25" s="1">
        <v>1</v>
      </c>
      <c r="Z25" s="1">
        <v>2</v>
      </c>
      <c r="AA25" s="1">
        <v>2</v>
      </c>
      <c r="AB25" s="1">
        <v>1</v>
      </c>
      <c r="AC25" s="1">
        <v>2</v>
      </c>
      <c r="AD25" s="1">
        <v>2</v>
      </c>
      <c r="AE25" s="4">
        <f t="shared" si="11"/>
        <v>10</v>
      </c>
      <c r="AF25" s="6">
        <f t="shared" si="12"/>
        <v>1.6666666666666667</v>
      </c>
      <c r="AG25" s="11" t="str">
        <f t="shared" si="3"/>
        <v>ІІ ур</v>
      </c>
      <c r="AH25" s="5">
        <f t="shared" si="13"/>
        <v>33</v>
      </c>
      <c r="AI25" s="7">
        <f t="shared" si="14"/>
        <v>1.8333333333333333</v>
      </c>
      <c r="AJ25" s="11" t="str">
        <f t="shared" si="4"/>
        <v>ІІ ур</v>
      </c>
    </row>
    <row r="26" spans="2:36">
      <c r="B26" s="1">
        <v>18</v>
      </c>
      <c r="C26" s="1" t="s">
        <v>63</v>
      </c>
      <c r="D26" s="1">
        <v>2</v>
      </c>
      <c r="E26" s="1">
        <v>2</v>
      </c>
      <c r="F26" s="1">
        <v>1</v>
      </c>
      <c r="G26" s="1">
        <v>2</v>
      </c>
      <c r="H26" s="4">
        <f t="shared" si="5"/>
        <v>7</v>
      </c>
      <c r="I26" s="6">
        <f t="shared" si="6"/>
        <v>1.75</v>
      </c>
      <c r="J26" s="11" t="str">
        <f t="shared" si="0"/>
        <v>ІІ ур</v>
      </c>
      <c r="K26" s="1">
        <v>2</v>
      </c>
      <c r="L26" s="1">
        <v>1</v>
      </c>
      <c r="M26" s="1">
        <v>2</v>
      </c>
      <c r="N26" s="1">
        <v>2</v>
      </c>
      <c r="O26" s="1">
        <v>2</v>
      </c>
      <c r="P26" s="4">
        <f t="shared" si="7"/>
        <v>9</v>
      </c>
      <c r="Q26" s="6">
        <f t="shared" si="8"/>
        <v>1.8</v>
      </c>
      <c r="R26" s="11" t="str">
        <f t="shared" si="1"/>
        <v>ІІ ур</v>
      </c>
      <c r="S26" s="1">
        <v>2</v>
      </c>
      <c r="T26" s="1">
        <v>2</v>
      </c>
      <c r="U26" s="1">
        <v>1</v>
      </c>
      <c r="V26" s="4">
        <f t="shared" si="9"/>
        <v>5</v>
      </c>
      <c r="W26" s="6">
        <f t="shared" si="10"/>
        <v>1.6666666666666667</v>
      </c>
      <c r="X26" s="11" t="str">
        <f t="shared" si="2"/>
        <v>ІІ ур</v>
      </c>
      <c r="Y26" s="1">
        <v>1</v>
      </c>
      <c r="Z26" s="1">
        <v>2</v>
      </c>
      <c r="AA26" s="1">
        <v>1</v>
      </c>
      <c r="AB26" s="1">
        <v>2</v>
      </c>
      <c r="AC26" s="1">
        <v>2</v>
      </c>
      <c r="AD26" s="1">
        <v>2</v>
      </c>
      <c r="AE26" s="4">
        <f t="shared" si="11"/>
        <v>10</v>
      </c>
      <c r="AF26" s="6">
        <f t="shared" si="12"/>
        <v>1.6666666666666667</v>
      </c>
      <c r="AG26" s="11" t="str">
        <f t="shared" si="3"/>
        <v>ІІ ур</v>
      </c>
      <c r="AH26" s="5">
        <f t="shared" si="13"/>
        <v>31</v>
      </c>
      <c r="AI26" s="7">
        <f t="shared" si="14"/>
        <v>1.7222222222222223</v>
      </c>
      <c r="AJ26" s="11" t="str">
        <f t="shared" si="4"/>
        <v>ІІ ур</v>
      </c>
    </row>
    <row r="27" spans="2:36">
      <c r="B27" s="43"/>
      <c r="C27" s="43"/>
      <c r="D27" s="46"/>
      <c r="E27" s="47"/>
      <c r="F27" s="47"/>
      <c r="G27" s="47"/>
      <c r="H27" s="48"/>
      <c r="I27" s="1" t="s">
        <v>15</v>
      </c>
      <c r="J27" s="9" t="s">
        <v>11</v>
      </c>
      <c r="K27" s="46"/>
      <c r="L27" s="47"/>
      <c r="M27" s="47"/>
      <c r="N27" s="47"/>
      <c r="O27" s="47"/>
      <c r="P27" s="48"/>
      <c r="Q27" s="1" t="s">
        <v>15</v>
      </c>
      <c r="R27" s="9" t="s">
        <v>11</v>
      </c>
      <c r="S27" s="46"/>
      <c r="T27" s="47"/>
      <c r="U27" s="47"/>
      <c r="V27" s="48"/>
      <c r="W27" s="1" t="s">
        <v>15</v>
      </c>
      <c r="X27" s="9" t="s">
        <v>11</v>
      </c>
      <c r="Y27" s="46"/>
      <c r="Z27" s="47"/>
      <c r="AA27" s="47"/>
      <c r="AB27" s="47"/>
      <c r="AC27" s="47"/>
      <c r="AD27" s="47"/>
      <c r="AE27" s="48"/>
      <c r="AF27" s="1" t="s">
        <v>15</v>
      </c>
      <c r="AG27" s="9" t="s">
        <v>11</v>
      </c>
      <c r="AH27" s="2"/>
      <c r="AI27" s="2"/>
      <c r="AJ27" s="2"/>
    </row>
    <row r="28" spans="2:36">
      <c r="B28" s="44"/>
      <c r="C28" s="44"/>
      <c r="D28" s="46" t="s">
        <v>19</v>
      </c>
      <c r="E28" s="47"/>
      <c r="F28" s="47"/>
      <c r="G28" s="47"/>
      <c r="H28" s="48"/>
      <c r="I28" s="8">
        <f>COUNTA(C9:C26)</f>
        <v>18</v>
      </c>
      <c r="J28" s="8">
        <v>100</v>
      </c>
      <c r="K28" s="46" t="s">
        <v>19</v>
      </c>
      <c r="L28" s="47"/>
      <c r="M28" s="47"/>
      <c r="N28" s="47"/>
      <c r="O28" s="47"/>
      <c r="P28" s="48"/>
      <c r="Q28" s="8">
        <f>COUNTA(C9:C26)</f>
        <v>18</v>
      </c>
      <c r="R28" s="8">
        <v>100</v>
      </c>
      <c r="S28" s="46" t="s">
        <v>19</v>
      </c>
      <c r="T28" s="47"/>
      <c r="U28" s="47"/>
      <c r="V28" s="48"/>
      <c r="W28" s="8">
        <f>COUNTA(C9:C26)</f>
        <v>18</v>
      </c>
      <c r="X28" s="8">
        <v>100</v>
      </c>
      <c r="Y28" s="46" t="s">
        <v>19</v>
      </c>
      <c r="Z28" s="47"/>
      <c r="AA28" s="47"/>
      <c r="AB28" s="47"/>
      <c r="AC28" s="47"/>
      <c r="AD28" s="47"/>
      <c r="AE28" s="48"/>
      <c r="AF28" s="8">
        <f>COUNTA(C9:C26)</f>
        <v>18</v>
      </c>
      <c r="AG28" s="8">
        <v>100</v>
      </c>
      <c r="AH28" s="2"/>
      <c r="AI28" s="2"/>
      <c r="AJ28" s="2"/>
    </row>
    <row r="29" spans="2:36">
      <c r="B29" s="44"/>
      <c r="C29" s="44"/>
      <c r="D29" s="46" t="s">
        <v>24</v>
      </c>
      <c r="E29" s="47"/>
      <c r="F29" s="47"/>
      <c r="G29" s="47"/>
      <c r="H29" s="48"/>
      <c r="I29" s="10">
        <f>COUNTIF(J9:J26,"І ур")</f>
        <v>14</v>
      </c>
      <c r="J29" s="3">
        <f>(I29/I28)*100</f>
        <v>77.777777777777786</v>
      </c>
      <c r="K29" s="46" t="s">
        <v>24</v>
      </c>
      <c r="L29" s="47"/>
      <c r="M29" s="47"/>
      <c r="N29" s="47"/>
      <c r="O29" s="47"/>
      <c r="P29" s="48"/>
      <c r="Q29" s="10">
        <f>COUNTIF(R9:R26,"І ур")</f>
        <v>14</v>
      </c>
      <c r="R29" s="3">
        <f>(Q29/Q28)*100</f>
        <v>77.777777777777786</v>
      </c>
      <c r="S29" s="46" t="s">
        <v>24</v>
      </c>
      <c r="T29" s="47"/>
      <c r="U29" s="47"/>
      <c r="V29" s="48"/>
      <c r="W29" s="10">
        <f>COUNTIF(X9:X26,"І ур")</f>
        <v>14</v>
      </c>
      <c r="X29" s="3">
        <f>(W29/W28)*100</f>
        <v>77.777777777777786</v>
      </c>
      <c r="Y29" s="46" t="s">
        <v>24</v>
      </c>
      <c r="Z29" s="47"/>
      <c r="AA29" s="47"/>
      <c r="AB29" s="47"/>
      <c r="AC29" s="47"/>
      <c r="AD29" s="47"/>
      <c r="AE29" s="48"/>
      <c r="AF29" s="10">
        <f>COUNTIF(AG9:AG26,"І ур")</f>
        <v>14</v>
      </c>
      <c r="AG29" s="3">
        <f>(AF29/AF28)*100</f>
        <v>77.777777777777786</v>
      </c>
      <c r="AH29" s="2"/>
      <c r="AI29" s="2"/>
      <c r="AJ29" s="2"/>
    </row>
    <row r="30" spans="2:36">
      <c r="B30" s="44"/>
      <c r="C30" s="44"/>
      <c r="D30" s="46" t="s">
        <v>25</v>
      </c>
      <c r="E30" s="47"/>
      <c r="F30" s="47"/>
      <c r="G30" s="47"/>
      <c r="H30" s="48"/>
      <c r="I30" s="10">
        <f>COUNTIF(J9:J26,"ІІ ур")</f>
        <v>4</v>
      </c>
      <c r="J30" s="3">
        <f>(I30/I28)*100</f>
        <v>22.222222222222221</v>
      </c>
      <c r="K30" s="46" t="s">
        <v>25</v>
      </c>
      <c r="L30" s="47"/>
      <c r="M30" s="47"/>
      <c r="N30" s="47"/>
      <c r="O30" s="47"/>
      <c r="P30" s="48"/>
      <c r="Q30" s="10">
        <f>COUNTIF(R9:R26,"ІІ ур")</f>
        <v>4</v>
      </c>
      <c r="R30" s="3">
        <f>(Q30/Q28)*100</f>
        <v>22.222222222222221</v>
      </c>
      <c r="S30" s="46" t="s">
        <v>25</v>
      </c>
      <c r="T30" s="47"/>
      <c r="U30" s="47"/>
      <c r="V30" s="48"/>
      <c r="W30" s="10">
        <f>COUNTIF(X9:X26,"ІІ ур")</f>
        <v>4</v>
      </c>
      <c r="X30" s="3">
        <f>(W30/W28)*100</f>
        <v>22.222222222222221</v>
      </c>
      <c r="Y30" s="46" t="s">
        <v>25</v>
      </c>
      <c r="Z30" s="47"/>
      <c r="AA30" s="47"/>
      <c r="AB30" s="47"/>
      <c r="AC30" s="47"/>
      <c r="AD30" s="47"/>
      <c r="AE30" s="48"/>
      <c r="AF30" s="10">
        <f>COUNTIF(AG9:AG26,"ІІ ур")</f>
        <v>4</v>
      </c>
      <c r="AG30" s="3">
        <f>(AF30/AF28)*100</f>
        <v>22.222222222222221</v>
      </c>
      <c r="AH30" s="2"/>
      <c r="AI30" s="2"/>
      <c r="AJ30" s="2"/>
    </row>
    <row r="31" spans="2:36">
      <c r="B31" s="44"/>
      <c r="C31" s="44"/>
      <c r="D31" s="46" t="s">
        <v>26</v>
      </c>
      <c r="E31" s="47"/>
      <c r="F31" s="47"/>
      <c r="G31" s="47"/>
      <c r="H31" s="48"/>
      <c r="I31" s="10">
        <f>COUNTIF(J9:J26,"ІІІ ур")</f>
        <v>0</v>
      </c>
      <c r="J31" s="3">
        <f>(I31/I28)*100</f>
        <v>0</v>
      </c>
      <c r="K31" s="46" t="s">
        <v>26</v>
      </c>
      <c r="L31" s="47"/>
      <c r="M31" s="47"/>
      <c r="N31" s="47"/>
      <c r="O31" s="47"/>
      <c r="P31" s="48"/>
      <c r="Q31" s="10">
        <f>COUNTIF(R9:R26,"ІІІ ур")</f>
        <v>0</v>
      </c>
      <c r="R31" s="3">
        <f>(Q31/Q28)*100</f>
        <v>0</v>
      </c>
      <c r="S31" s="46" t="s">
        <v>26</v>
      </c>
      <c r="T31" s="47"/>
      <c r="U31" s="47"/>
      <c r="V31" s="48"/>
      <c r="W31" s="10">
        <f>COUNTIF(X9:Y26,"ІІІ ур")</f>
        <v>0</v>
      </c>
      <c r="X31" s="3">
        <f>(W31/W28)*100</f>
        <v>0</v>
      </c>
      <c r="Y31" s="46" t="s">
        <v>26</v>
      </c>
      <c r="Z31" s="47"/>
      <c r="AA31" s="47"/>
      <c r="AB31" s="47"/>
      <c r="AC31" s="47"/>
      <c r="AD31" s="47"/>
      <c r="AE31" s="48"/>
      <c r="AF31" s="10">
        <f>COUNTIF(AG9:AG26,"ІІІ ур")</f>
        <v>0</v>
      </c>
      <c r="AG31" s="3">
        <f>(AF31/AF28)*100</f>
        <v>0</v>
      </c>
      <c r="AH31" s="2"/>
      <c r="AI31" s="2"/>
      <c r="AJ31" s="2"/>
    </row>
    <row r="32" spans="2:36">
      <c r="B32" s="44"/>
      <c r="C32" s="44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I32" s="1" t="s">
        <v>15</v>
      </c>
      <c r="AJ32" s="9" t="s">
        <v>11</v>
      </c>
    </row>
    <row r="33" spans="2:36">
      <c r="B33" s="44"/>
      <c r="C33" s="44"/>
      <c r="D33" s="40" t="s">
        <v>20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  <c r="AI33" s="8">
        <f>COUNTA(C9:C26)</f>
        <v>18</v>
      </c>
      <c r="AJ33" s="8">
        <v>100</v>
      </c>
    </row>
    <row r="34" spans="2:36">
      <c r="B34" s="44"/>
      <c r="C34" s="44"/>
      <c r="D34" s="37" t="s">
        <v>21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  <c r="AI34" s="10">
        <f>COUNTIF(AJ9:AJ26,"І ур")</f>
        <v>14</v>
      </c>
      <c r="AJ34" s="3">
        <f>(AI34/AI33)*100</f>
        <v>77.777777777777786</v>
      </c>
    </row>
    <row r="35" spans="2:36">
      <c r="B35" s="44"/>
      <c r="C35" s="44"/>
      <c r="D35" s="37" t="s">
        <v>22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  <c r="AI35" s="10">
        <f>COUNTIF(AJ9:AJ26,"ІІ ур")</f>
        <v>4</v>
      </c>
      <c r="AJ35" s="3">
        <f>(AI35/AI33)*100</f>
        <v>22.222222222222221</v>
      </c>
    </row>
    <row r="36" spans="2:36">
      <c r="B36" s="45"/>
      <c r="C36" s="45"/>
      <c r="D36" s="37" t="s">
        <v>23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10">
        <f>COUNTIF(AJ9:AJ26,"ІІІ ур")</f>
        <v>0</v>
      </c>
      <c r="AJ36" s="3">
        <f>(AI36/AI33)*100</f>
        <v>0</v>
      </c>
    </row>
    <row r="88" spans="10:11">
      <c r="J88">
        <v>1</v>
      </c>
      <c r="K88" t="s">
        <v>16</v>
      </c>
    </row>
    <row r="89" spans="10:11">
      <c r="J89">
        <v>1.6</v>
      </c>
      <c r="K89" t="s">
        <v>17</v>
      </c>
    </row>
    <row r="90" spans="10:11">
      <c r="J90">
        <v>2.6</v>
      </c>
      <c r="K90" t="s">
        <v>18</v>
      </c>
    </row>
  </sheetData>
  <mergeCells count="52">
    <mergeCell ref="Y27:AE27"/>
    <mergeCell ref="Y28:AE28"/>
    <mergeCell ref="Y29:AE29"/>
    <mergeCell ref="Y30:AE30"/>
    <mergeCell ref="Y31:AE31"/>
    <mergeCell ref="K31:P31"/>
    <mergeCell ref="S27:V27"/>
    <mergeCell ref="S28:V28"/>
    <mergeCell ref="S31:V31"/>
    <mergeCell ref="S29:V29"/>
    <mergeCell ref="S30:V30"/>
    <mergeCell ref="W7:W8"/>
    <mergeCell ref="S7:U7"/>
    <mergeCell ref="I7:I8"/>
    <mergeCell ref="J7:J8"/>
    <mergeCell ref="P7:P8"/>
    <mergeCell ref="Q7:Q8"/>
    <mergeCell ref="R7:R8"/>
    <mergeCell ref="V7:V8"/>
    <mergeCell ref="K7:O7"/>
    <mergeCell ref="D35:AH35"/>
    <mergeCell ref="D36:AH36"/>
    <mergeCell ref="D33:AH33"/>
    <mergeCell ref="B27:B36"/>
    <mergeCell ref="C27:C36"/>
    <mergeCell ref="D27:H27"/>
    <mergeCell ref="D28:H28"/>
    <mergeCell ref="K27:P27"/>
    <mergeCell ref="D29:H29"/>
    <mergeCell ref="D30:H30"/>
    <mergeCell ref="D31:H31"/>
    <mergeCell ref="D32:AH32"/>
    <mergeCell ref="D34:AH34"/>
    <mergeCell ref="K28:P28"/>
    <mergeCell ref="K29:P29"/>
    <mergeCell ref="K30:P30"/>
    <mergeCell ref="A2:AK2"/>
    <mergeCell ref="A3:AK3"/>
    <mergeCell ref="A4:AK4"/>
    <mergeCell ref="AH7:AH8"/>
    <mergeCell ref="AI7:AI8"/>
    <mergeCell ref="AJ7:AJ8"/>
    <mergeCell ref="H7:H8"/>
    <mergeCell ref="AF7:AF8"/>
    <mergeCell ref="AG7:AG8"/>
    <mergeCell ref="C7:C8"/>
    <mergeCell ref="B7:B8"/>
    <mergeCell ref="B6:AJ6"/>
    <mergeCell ref="X7:X8"/>
    <mergeCell ref="AE7:AE8"/>
    <mergeCell ref="D7:G7"/>
    <mergeCell ref="Y7:AD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 старт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2023-03-22T01:20:42Z</dcterms:modified>
</cp:coreProperties>
</file>