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770" yWindow="0" windowWidth="14805" windowHeight="11760"/>
  </bookViews>
  <sheets>
    <sheet name="4-5 итог" sheetId="2" r:id="rId1"/>
  </sheets>
  <definedNames>
    <definedName name="_xlnm._FilterDatabase" localSheetId="0" hidden="1">'4-5 итог'!$K$1:$K$45</definedName>
  </definedNames>
  <calcPr calcId="124519"/>
</workbook>
</file>

<file path=xl/calcChain.xml><?xml version="1.0" encoding="utf-8"?>
<calcChain xmlns="http://schemas.openxmlformats.org/spreadsheetml/2006/main">
  <c r="I24" i="2"/>
  <c r="J24"/>
  <c r="J40"/>
  <c r="J9" l="1"/>
  <c r="K9" s="1"/>
  <c r="K24" l="1"/>
  <c r="J23"/>
  <c r="K23" s="1"/>
  <c r="I23"/>
  <c r="J22"/>
  <c r="K22" s="1"/>
  <c r="I22"/>
  <c r="J21"/>
  <c r="K21" s="1"/>
  <c r="J20"/>
  <c r="K20" s="1"/>
  <c r="I20"/>
  <c r="J19"/>
  <c r="K19" s="1"/>
  <c r="I19"/>
  <c r="J18"/>
  <c r="K18" s="1"/>
  <c r="I18"/>
  <c r="J17"/>
  <c r="K17" s="1"/>
  <c r="I17"/>
  <c r="J16"/>
  <c r="K16" s="1"/>
  <c r="I16"/>
  <c r="J15"/>
  <c r="K15" s="1"/>
  <c r="I15"/>
  <c r="J14"/>
  <c r="K14" s="1"/>
  <c r="I14"/>
  <c r="J13"/>
  <c r="K13" s="1"/>
  <c r="I13"/>
  <c r="J12"/>
  <c r="K12" s="1"/>
  <c r="I12"/>
  <c r="J11"/>
  <c r="K11" s="1"/>
  <c r="I11"/>
  <c r="J10"/>
  <c r="K10" s="1"/>
  <c r="I10"/>
  <c r="I9"/>
  <c r="J43" l="1"/>
  <c r="K43" s="1"/>
  <c r="J42"/>
  <c r="K42" s="1"/>
  <c r="J41"/>
  <c r="K41" s="1"/>
</calcChain>
</file>

<file path=xl/sharedStrings.xml><?xml version="1.0" encoding="utf-8"?>
<sst xmlns="http://schemas.openxmlformats.org/spreadsheetml/2006/main" count="39" uniqueCount="39">
  <si>
    <t xml:space="preserve">Лист наблюдения  </t>
  </si>
  <si>
    <t>Образовательная область "Здоровье"</t>
  </si>
  <si>
    <t>№</t>
  </si>
  <si>
    <t>Ф.И.ребенка</t>
  </si>
  <si>
    <t>Физическая культура</t>
  </si>
  <si>
    <t>Общее количество баллов</t>
  </si>
  <si>
    <t>Средний балл</t>
  </si>
  <si>
    <t xml:space="preserve">Уровень усвоения Типовой программы </t>
  </si>
  <si>
    <t>кол-во</t>
  </si>
  <si>
    <t>%</t>
  </si>
  <si>
    <t>Б (І уровень)</t>
  </si>
  <si>
    <t>В (ІІ уровень)</t>
  </si>
  <si>
    <t>Г (ІІІ уровень)</t>
  </si>
  <si>
    <t>А (всего детей)</t>
  </si>
  <si>
    <t>І ур</t>
  </si>
  <si>
    <t>ІІ ур</t>
  </si>
  <si>
    <t>ІІІ ур</t>
  </si>
  <si>
    <t>4-5-Зд.1 владеет двигательными навыками и техникой выполнения основных движений</t>
  </si>
  <si>
    <t>4-5-Зд.2 проявляет интерес к физическим упражнениям и закаливающим процедурам</t>
  </si>
  <si>
    <t>4-5-Зд.3 умеет выполнять комплексы утренней гимнастики по показу педагога</t>
  </si>
  <si>
    <t>4-5-Зд.4 самостоятельно играет в различные игры и соблюдает правила игры</t>
  </si>
  <si>
    <t>4-5-Зд.5 выполняет элементы спортивных игр, владеет видами закаливания, навыками самообслуживания</t>
  </si>
  <si>
    <t>Алмас Ардак</t>
  </si>
  <si>
    <t>Арыстангалиева Алтынай</t>
  </si>
  <si>
    <t>Ахмет Нурислам</t>
  </si>
  <si>
    <t>Әмірхан Сымбат</t>
  </si>
  <si>
    <t>Бурканов Ибрагим</t>
  </si>
  <si>
    <t>Кусаинов Искандер</t>
  </si>
  <si>
    <t>Испусинова Инжу</t>
  </si>
  <si>
    <t>Ланаметс Арина</t>
  </si>
  <si>
    <t>Реш Радмир</t>
  </si>
  <si>
    <t>Сулейменов Абдулазиз</t>
  </si>
  <si>
    <t>Ищенко Иван</t>
  </si>
  <si>
    <t>Шабельникова Ульяна</t>
  </si>
  <si>
    <t>Ядрихинский Вениамин</t>
  </si>
  <si>
    <t>Шарипова Амина</t>
  </si>
  <si>
    <t>Жалғасбай Әсемай</t>
  </si>
  <si>
    <t xml:space="preserve">результатов диагностики итогового контроля в старшей группе (от 5 лет) </t>
  </si>
  <si>
    <t xml:space="preserve">Учебный год: ___2020-2021_________       Группа:____8 Улыбка_________________     Дата проведения:____май 10-15_______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</si>
</sst>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vertical="center"/>
    </xf>
    <xf numFmtId="0" fontId="0" fillId="0" borderId="0" xfId="0" applyBorder="1"/>
    <xf numFmtId="0" fontId="0" fillId="2" borderId="0" xfId="0" applyFill="1"/>
    <xf numFmtId="0" fontId="1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2" fillId="0" borderId="1" xfId="0" applyFont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FF66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tabSelected="1" zoomScale="71" zoomScaleNormal="71" workbookViewId="0">
      <selection activeCell="F1" sqref="F1"/>
    </sheetView>
  </sheetViews>
  <sheetFormatPr defaultRowHeight="15"/>
  <cols>
    <col min="2" max="2" width="4.5703125" customWidth="1"/>
    <col min="3" max="3" width="27.28515625" customWidth="1"/>
    <col min="4" max="4" width="9.42578125" customWidth="1"/>
    <col min="5" max="5" width="7.85546875" customWidth="1"/>
    <col min="6" max="6" width="7.7109375" customWidth="1"/>
    <col min="7" max="7" width="7.42578125" customWidth="1"/>
    <col min="8" max="8" width="10.5703125" customWidth="1"/>
    <col min="9" max="9" width="6.140625" customWidth="1"/>
    <col min="10" max="10" width="6.28515625" customWidth="1"/>
    <col min="11" max="11" width="8.85546875" customWidth="1"/>
  </cols>
  <sheetData>
    <row r="1" spans="1:1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>
      <c r="A3" s="24" t="s">
        <v>37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>
      <c r="A4" s="24" t="s">
        <v>38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>
      <c r="A6" s="3"/>
      <c r="B6" s="25" t="s">
        <v>1</v>
      </c>
      <c r="C6" s="25"/>
      <c r="D6" s="25"/>
      <c r="E6" s="25"/>
      <c r="F6" s="25"/>
      <c r="G6" s="25"/>
      <c r="H6" s="25"/>
      <c r="I6" s="25"/>
      <c r="J6" s="25"/>
      <c r="K6" s="25"/>
      <c r="L6" s="3"/>
    </row>
    <row r="7" spans="1:12">
      <c r="A7" s="3"/>
      <c r="B7" s="26" t="s">
        <v>2</v>
      </c>
      <c r="C7" s="26" t="s">
        <v>3</v>
      </c>
      <c r="D7" s="27" t="s">
        <v>4</v>
      </c>
      <c r="E7" s="28"/>
      <c r="F7" s="28"/>
      <c r="G7" s="28"/>
      <c r="H7" s="28"/>
      <c r="I7" s="29" t="s">
        <v>5</v>
      </c>
      <c r="J7" s="31" t="s">
        <v>6</v>
      </c>
      <c r="K7" s="32" t="s">
        <v>7</v>
      </c>
      <c r="L7" s="3"/>
    </row>
    <row r="8" spans="1:12" ht="225" customHeight="1" thickBot="1">
      <c r="A8" s="3"/>
      <c r="B8" s="26"/>
      <c r="C8" s="26"/>
      <c r="D8" s="4" t="s">
        <v>17</v>
      </c>
      <c r="E8" s="4" t="s">
        <v>18</v>
      </c>
      <c r="F8" s="4" t="s">
        <v>19</v>
      </c>
      <c r="G8" s="4" t="s">
        <v>20</v>
      </c>
      <c r="H8" s="4" t="s">
        <v>21</v>
      </c>
      <c r="I8" s="30"/>
      <c r="J8" s="31"/>
      <c r="K8" s="32"/>
      <c r="L8" s="3"/>
    </row>
    <row r="9" spans="1:12" ht="16.5" thickBot="1">
      <c r="A9" s="3"/>
      <c r="B9" s="5">
        <v>1</v>
      </c>
      <c r="C9" s="10" t="s">
        <v>22</v>
      </c>
      <c r="D9" s="5">
        <v>3</v>
      </c>
      <c r="E9" s="5">
        <v>3</v>
      </c>
      <c r="F9" s="5">
        <v>3</v>
      </c>
      <c r="G9" s="5">
        <v>3</v>
      </c>
      <c r="H9" s="5">
        <v>3</v>
      </c>
      <c r="I9" s="6">
        <f>SUM(D9:H9)</f>
        <v>15</v>
      </c>
      <c r="J9" s="6">
        <f>AVERAGE(D9,E9,F9,G9,H9)</f>
        <v>3</v>
      </c>
      <c r="K9" s="7" t="str">
        <f t="shared" ref="K9:K23" si="0">IF(D9="","",VLOOKUP(J9,$J$100:$K$102,2,TRUE))</f>
        <v>ІІІ ур</v>
      </c>
      <c r="L9" s="3"/>
    </row>
    <row r="10" spans="1:12" ht="16.5" thickBot="1">
      <c r="A10" s="3"/>
      <c r="B10" s="5">
        <v>2</v>
      </c>
      <c r="C10" s="11" t="s">
        <v>23</v>
      </c>
      <c r="D10" s="5">
        <v>2</v>
      </c>
      <c r="E10" s="5">
        <v>2</v>
      </c>
      <c r="F10" s="5">
        <v>3</v>
      </c>
      <c r="G10" s="5">
        <v>3</v>
      </c>
      <c r="H10" s="5">
        <v>3</v>
      </c>
      <c r="I10" s="6">
        <f t="shared" ref="I10:I24" si="1">SUM(D10:H10)</f>
        <v>13</v>
      </c>
      <c r="J10" s="6">
        <f t="shared" ref="J10:J24" si="2">AVERAGE(D10,E10,F10,G10,H10)</f>
        <v>2.6</v>
      </c>
      <c r="K10" s="7" t="str">
        <f t="shared" si="0"/>
        <v>ІІІ ур</v>
      </c>
      <c r="L10" s="3"/>
    </row>
    <row r="11" spans="1:12" ht="16.5" thickBot="1">
      <c r="A11" s="3"/>
      <c r="B11" s="5">
        <v>3</v>
      </c>
      <c r="C11" s="11" t="s">
        <v>24</v>
      </c>
      <c r="D11" s="5">
        <v>3</v>
      </c>
      <c r="E11" s="5">
        <v>3</v>
      </c>
      <c r="F11" s="5">
        <v>3</v>
      </c>
      <c r="G11" s="5">
        <v>3</v>
      </c>
      <c r="H11" s="5">
        <v>3</v>
      </c>
      <c r="I11" s="6">
        <f t="shared" si="1"/>
        <v>15</v>
      </c>
      <c r="J11" s="6">
        <f t="shared" si="2"/>
        <v>3</v>
      </c>
      <c r="K11" s="7" t="str">
        <f t="shared" si="0"/>
        <v>ІІІ ур</v>
      </c>
      <c r="L11" s="3"/>
    </row>
    <row r="12" spans="1:12" ht="16.5" thickBot="1">
      <c r="A12" s="3"/>
      <c r="B12" s="5">
        <v>4</v>
      </c>
      <c r="C12" s="11" t="s">
        <v>25</v>
      </c>
      <c r="D12" s="5">
        <v>3</v>
      </c>
      <c r="E12" s="5">
        <v>3</v>
      </c>
      <c r="F12" s="5">
        <v>3</v>
      </c>
      <c r="G12" s="5">
        <v>3</v>
      </c>
      <c r="H12" s="5">
        <v>3</v>
      </c>
      <c r="I12" s="6">
        <f t="shared" si="1"/>
        <v>15</v>
      </c>
      <c r="J12" s="6">
        <f t="shared" si="2"/>
        <v>3</v>
      </c>
      <c r="K12" s="7" t="str">
        <f t="shared" si="0"/>
        <v>ІІІ ур</v>
      </c>
      <c r="L12" s="3"/>
    </row>
    <row r="13" spans="1:12" ht="16.5" thickBot="1">
      <c r="A13" s="3"/>
      <c r="B13" s="5">
        <v>5</v>
      </c>
      <c r="C13" s="11" t="s">
        <v>26</v>
      </c>
      <c r="D13" s="5">
        <v>3</v>
      </c>
      <c r="E13" s="5">
        <v>3</v>
      </c>
      <c r="F13" s="5">
        <v>3</v>
      </c>
      <c r="G13" s="5">
        <v>3</v>
      </c>
      <c r="H13" s="5">
        <v>3</v>
      </c>
      <c r="I13" s="6">
        <f t="shared" si="1"/>
        <v>15</v>
      </c>
      <c r="J13" s="6">
        <f t="shared" si="2"/>
        <v>3</v>
      </c>
      <c r="K13" s="7" t="str">
        <f t="shared" si="0"/>
        <v>ІІІ ур</v>
      </c>
      <c r="L13" s="3"/>
    </row>
    <row r="14" spans="1:12" ht="16.5" thickBot="1">
      <c r="A14" s="3"/>
      <c r="B14" s="5">
        <v>6</v>
      </c>
      <c r="C14" s="11" t="s">
        <v>27</v>
      </c>
      <c r="D14" s="5">
        <v>3</v>
      </c>
      <c r="E14" s="5">
        <v>3</v>
      </c>
      <c r="F14" s="5">
        <v>3</v>
      </c>
      <c r="G14" s="5">
        <v>3</v>
      </c>
      <c r="H14" s="5">
        <v>3</v>
      </c>
      <c r="I14" s="6">
        <f t="shared" si="1"/>
        <v>15</v>
      </c>
      <c r="J14" s="6">
        <f t="shared" si="2"/>
        <v>3</v>
      </c>
      <c r="K14" s="7" t="str">
        <f t="shared" si="0"/>
        <v>ІІІ ур</v>
      </c>
      <c r="L14" s="3"/>
    </row>
    <row r="15" spans="1:12" ht="16.5" thickBot="1">
      <c r="A15" s="3"/>
      <c r="B15" s="5">
        <v>7</v>
      </c>
      <c r="C15" s="11" t="s">
        <v>28</v>
      </c>
      <c r="D15" s="5">
        <v>3</v>
      </c>
      <c r="E15" s="5">
        <v>3</v>
      </c>
      <c r="F15" s="5">
        <v>3</v>
      </c>
      <c r="G15" s="5">
        <v>3</v>
      </c>
      <c r="H15" s="5">
        <v>3</v>
      </c>
      <c r="I15" s="6">
        <f t="shared" si="1"/>
        <v>15</v>
      </c>
      <c r="J15" s="6">
        <f t="shared" si="2"/>
        <v>3</v>
      </c>
      <c r="K15" s="7" t="str">
        <f t="shared" si="0"/>
        <v>ІІІ ур</v>
      </c>
      <c r="L15" s="3"/>
    </row>
    <row r="16" spans="1:12" ht="16.5" thickBot="1">
      <c r="A16" s="3"/>
      <c r="B16" s="5">
        <v>8</v>
      </c>
      <c r="C16" s="11" t="s">
        <v>29</v>
      </c>
      <c r="D16" s="5">
        <v>3</v>
      </c>
      <c r="E16" s="5">
        <v>3</v>
      </c>
      <c r="F16" s="5">
        <v>3</v>
      </c>
      <c r="G16" s="5">
        <v>3</v>
      </c>
      <c r="H16" s="5">
        <v>3</v>
      </c>
      <c r="I16" s="6">
        <f t="shared" si="1"/>
        <v>15</v>
      </c>
      <c r="J16" s="6">
        <f t="shared" si="2"/>
        <v>3</v>
      </c>
      <c r="K16" s="7" t="str">
        <f t="shared" si="0"/>
        <v>ІІІ ур</v>
      </c>
      <c r="L16" s="3"/>
    </row>
    <row r="17" spans="1:12" ht="16.5" thickBot="1">
      <c r="A17" s="3"/>
      <c r="B17" s="5">
        <v>9</v>
      </c>
      <c r="C17" s="11" t="s">
        <v>30</v>
      </c>
      <c r="D17" s="5">
        <v>2</v>
      </c>
      <c r="E17" s="5">
        <v>3</v>
      </c>
      <c r="F17" s="5">
        <v>2</v>
      </c>
      <c r="G17" s="5">
        <v>3</v>
      </c>
      <c r="H17" s="5">
        <v>3</v>
      </c>
      <c r="I17" s="6">
        <f t="shared" si="1"/>
        <v>13</v>
      </c>
      <c r="J17" s="6">
        <f t="shared" si="2"/>
        <v>2.6</v>
      </c>
      <c r="K17" s="7" t="str">
        <f t="shared" si="0"/>
        <v>ІІІ ур</v>
      </c>
      <c r="L17" s="3"/>
    </row>
    <row r="18" spans="1:12" ht="16.5" thickBot="1">
      <c r="A18" s="3"/>
      <c r="B18" s="5">
        <v>10</v>
      </c>
      <c r="C18" s="11" t="s">
        <v>31</v>
      </c>
      <c r="D18" s="5">
        <v>2</v>
      </c>
      <c r="E18" s="5">
        <v>3</v>
      </c>
      <c r="F18" s="5">
        <v>2</v>
      </c>
      <c r="G18" s="5">
        <v>3</v>
      </c>
      <c r="H18" s="5">
        <v>3</v>
      </c>
      <c r="I18" s="6">
        <f t="shared" si="1"/>
        <v>13</v>
      </c>
      <c r="J18" s="6">
        <f t="shared" si="2"/>
        <v>2.6</v>
      </c>
      <c r="K18" s="7" t="str">
        <f t="shared" si="0"/>
        <v>ІІІ ур</v>
      </c>
      <c r="L18" s="3"/>
    </row>
    <row r="19" spans="1:12" ht="16.5" thickBot="1">
      <c r="A19" s="3"/>
      <c r="B19" s="5">
        <v>11</v>
      </c>
      <c r="C19" s="11" t="s">
        <v>32</v>
      </c>
      <c r="D19" s="5">
        <v>2</v>
      </c>
      <c r="E19" s="5">
        <v>3</v>
      </c>
      <c r="F19" s="5">
        <v>2</v>
      </c>
      <c r="G19" s="5">
        <v>3</v>
      </c>
      <c r="H19" s="5">
        <v>3</v>
      </c>
      <c r="I19" s="6">
        <f t="shared" si="1"/>
        <v>13</v>
      </c>
      <c r="J19" s="6">
        <f t="shared" si="2"/>
        <v>2.6</v>
      </c>
      <c r="K19" s="7" t="str">
        <f t="shared" si="0"/>
        <v>ІІІ ур</v>
      </c>
      <c r="L19" s="3"/>
    </row>
    <row r="20" spans="1:12" ht="16.5" thickBot="1">
      <c r="A20" s="3"/>
      <c r="B20" s="5">
        <v>12</v>
      </c>
      <c r="C20" s="11" t="s">
        <v>33</v>
      </c>
      <c r="D20" s="5">
        <v>3</v>
      </c>
      <c r="E20" s="5">
        <v>3</v>
      </c>
      <c r="F20" s="5">
        <v>3</v>
      </c>
      <c r="G20" s="5">
        <v>3</v>
      </c>
      <c r="H20" s="5">
        <v>3</v>
      </c>
      <c r="I20" s="6">
        <f t="shared" si="1"/>
        <v>15</v>
      </c>
      <c r="J20" s="6">
        <f t="shared" si="2"/>
        <v>3</v>
      </c>
      <c r="K20" s="7" t="str">
        <f t="shared" si="0"/>
        <v>ІІІ ур</v>
      </c>
      <c r="L20" s="3"/>
    </row>
    <row r="21" spans="1:12" ht="16.5" thickBot="1">
      <c r="A21" s="3"/>
      <c r="B21" s="5">
        <v>13</v>
      </c>
      <c r="C21" s="11" t="s">
        <v>34</v>
      </c>
      <c r="D21" s="5">
        <v>3</v>
      </c>
      <c r="E21" s="5">
        <v>3</v>
      </c>
      <c r="F21" s="5">
        <v>3</v>
      </c>
      <c r="G21" s="5">
        <v>3</v>
      </c>
      <c r="H21" s="5">
        <v>3</v>
      </c>
      <c r="I21" s="6">
        <v>11</v>
      </c>
      <c r="J21" s="6">
        <f t="shared" si="2"/>
        <v>3</v>
      </c>
      <c r="K21" s="7" t="str">
        <f t="shared" si="0"/>
        <v>ІІІ ур</v>
      </c>
      <c r="L21" s="3"/>
    </row>
    <row r="22" spans="1:12">
      <c r="A22" s="3"/>
      <c r="B22" s="5">
        <v>14</v>
      </c>
      <c r="C22" s="12" t="s">
        <v>35</v>
      </c>
      <c r="D22" s="5">
        <v>3</v>
      </c>
      <c r="E22" s="5">
        <v>3</v>
      </c>
      <c r="F22" s="5">
        <v>3</v>
      </c>
      <c r="G22" s="5">
        <v>3</v>
      </c>
      <c r="H22" s="5">
        <v>3</v>
      </c>
      <c r="I22" s="6">
        <f t="shared" si="1"/>
        <v>15</v>
      </c>
      <c r="J22" s="6">
        <f t="shared" si="2"/>
        <v>3</v>
      </c>
      <c r="K22" s="7" t="str">
        <f t="shared" si="0"/>
        <v>ІІІ ур</v>
      </c>
      <c r="L22" s="3"/>
    </row>
    <row r="23" spans="1:12">
      <c r="A23" s="3"/>
      <c r="B23" s="5">
        <v>15</v>
      </c>
      <c r="C23" s="12" t="s">
        <v>36</v>
      </c>
      <c r="D23" s="5">
        <v>3</v>
      </c>
      <c r="E23" s="5">
        <v>3</v>
      </c>
      <c r="F23" s="5">
        <v>3</v>
      </c>
      <c r="G23" s="5">
        <v>3</v>
      </c>
      <c r="H23" s="5">
        <v>3</v>
      </c>
      <c r="I23" s="6">
        <f t="shared" si="1"/>
        <v>15</v>
      </c>
      <c r="J23" s="6">
        <f t="shared" si="2"/>
        <v>3</v>
      </c>
      <c r="K23" s="7" t="str">
        <f t="shared" si="0"/>
        <v>ІІІ ур</v>
      </c>
      <c r="L23" s="3"/>
    </row>
    <row r="24" spans="1:12">
      <c r="A24" s="3"/>
      <c r="B24" s="5">
        <v>16</v>
      </c>
      <c r="C24" s="5"/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6">
        <f t="shared" si="1"/>
        <v>0</v>
      </c>
      <c r="J24" s="6">
        <f t="shared" si="2"/>
        <v>0</v>
      </c>
      <c r="K24" s="7" t="e">
        <f>IF(D24="","",VLOOKUP(J24,$J$100:$K$102,2,TRUE))</f>
        <v>#N/A</v>
      </c>
      <c r="L24" s="3"/>
    </row>
    <row r="25" spans="1:12">
      <c r="A25" s="3"/>
      <c r="B25" s="5">
        <v>17</v>
      </c>
      <c r="C25" s="3"/>
    </row>
    <row r="26" spans="1:12">
      <c r="A26" s="3"/>
      <c r="B26" s="5">
        <v>18</v>
      </c>
      <c r="C26" s="3"/>
    </row>
    <row r="27" spans="1:12">
      <c r="A27" s="3"/>
      <c r="B27" s="5">
        <v>19</v>
      </c>
      <c r="C27" s="3"/>
    </row>
    <row r="28" spans="1:12">
      <c r="A28" s="3"/>
      <c r="B28" s="5">
        <v>20</v>
      </c>
      <c r="C28" s="3"/>
    </row>
    <row r="29" spans="1:12">
      <c r="A29" s="3"/>
      <c r="B29" s="5">
        <v>21</v>
      </c>
      <c r="C29" s="3"/>
    </row>
    <row r="30" spans="1:12">
      <c r="A30" s="3"/>
      <c r="B30" s="5">
        <v>22</v>
      </c>
      <c r="C30" s="3"/>
    </row>
    <row r="31" spans="1:12">
      <c r="A31" s="3"/>
      <c r="B31" s="5">
        <v>23</v>
      </c>
      <c r="C31" s="3"/>
    </row>
    <row r="32" spans="1:12">
      <c r="A32" s="3"/>
      <c r="B32" s="5">
        <v>24</v>
      </c>
      <c r="C32" s="3"/>
    </row>
    <row r="33" spans="1:12">
      <c r="A33" s="3"/>
      <c r="B33" s="5">
        <v>25</v>
      </c>
      <c r="C33" s="3"/>
    </row>
    <row r="34" spans="1:12">
      <c r="A34" s="3"/>
      <c r="B34" s="5">
        <v>26</v>
      </c>
      <c r="C34" s="3"/>
    </row>
    <row r="35" spans="1:12">
      <c r="A35" s="3"/>
      <c r="B35" s="5">
        <v>27</v>
      </c>
      <c r="C35" s="3"/>
    </row>
    <row r="36" spans="1:12">
      <c r="A36" s="3"/>
      <c r="B36" s="5">
        <v>28</v>
      </c>
      <c r="C36" s="3"/>
    </row>
    <row r="37" spans="1:12">
      <c r="A37" s="3"/>
      <c r="B37" s="5">
        <v>29</v>
      </c>
      <c r="C37" s="3"/>
    </row>
    <row r="38" spans="1:12">
      <c r="A38" s="3"/>
      <c r="B38" s="5">
        <v>30</v>
      </c>
      <c r="C38" s="3"/>
    </row>
    <row r="39" spans="1:12" ht="28.5">
      <c r="A39" s="3"/>
      <c r="B39" s="13"/>
      <c r="C39" s="13"/>
      <c r="D39" s="16"/>
      <c r="E39" s="17"/>
      <c r="F39" s="17"/>
      <c r="G39" s="17"/>
      <c r="H39" s="17"/>
      <c r="I39" s="18"/>
      <c r="J39" s="9" t="s">
        <v>8</v>
      </c>
      <c r="K39" s="8" t="s">
        <v>9</v>
      </c>
      <c r="L39" s="3"/>
    </row>
    <row r="40" spans="1:12">
      <c r="A40" s="3"/>
      <c r="B40" s="14"/>
      <c r="C40" s="14"/>
      <c r="D40" s="21" t="s">
        <v>13</v>
      </c>
      <c r="E40" s="22"/>
      <c r="F40" s="22"/>
      <c r="G40" s="22"/>
      <c r="H40" s="22"/>
      <c r="I40" s="23"/>
      <c r="J40" s="8">
        <f>COUNTA(C9:C24)</f>
        <v>15</v>
      </c>
      <c r="K40" s="8">
        <v>100</v>
      </c>
      <c r="L40" s="3"/>
    </row>
    <row r="41" spans="1:12">
      <c r="A41" s="3"/>
      <c r="B41" s="14"/>
      <c r="C41" s="14"/>
      <c r="D41" s="19" t="s">
        <v>10</v>
      </c>
      <c r="E41" s="20"/>
      <c r="F41" s="20"/>
      <c r="G41" s="20"/>
      <c r="H41" s="20"/>
      <c r="I41" s="20"/>
      <c r="J41" s="1">
        <f>COUNTIF(K9:K24,"І ур")</f>
        <v>0</v>
      </c>
      <c r="K41" s="1">
        <f>(J41/J40)*100</f>
        <v>0</v>
      </c>
      <c r="L41" s="3"/>
    </row>
    <row r="42" spans="1:12">
      <c r="A42" s="3"/>
      <c r="B42" s="14"/>
      <c r="C42" s="14"/>
      <c r="D42" s="19" t="s">
        <v>11</v>
      </c>
      <c r="E42" s="20"/>
      <c r="F42" s="20"/>
      <c r="G42" s="20"/>
      <c r="H42" s="20"/>
      <c r="I42" s="20"/>
      <c r="J42" s="1">
        <f>COUNTIF(K9:K24,"ІІ ур")</f>
        <v>0</v>
      </c>
      <c r="K42" s="1">
        <f>(J42/J40)*100</f>
        <v>0</v>
      </c>
      <c r="L42" s="3"/>
    </row>
    <row r="43" spans="1:12">
      <c r="A43" s="3"/>
      <c r="B43" s="15"/>
      <c r="C43" s="15"/>
      <c r="D43" s="19" t="s">
        <v>12</v>
      </c>
      <c r="E43" s="20"/>
      <c r="F43" s="20"/>
      <c r="G43" s="20"/>
      <c r="H43" s="20"/>
      <c r="I43" s="20"/>
      <c r="J43" s="1">
        <f>COUNTIF(K9:K24,"ІІІ ур")</f>
        <v>15</v>
      </c>
      <c r="K43" s="1">
        <f>(J43/J40)*100</f>
        <v>100</v>
      </c>
      <c r="L43" s="3"/>
    </row>
    <row r="44" spans="1:1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100" spans="10:11">
      <c r="J100" s="2">
        <v>1</v>
      </c>
      <c r="K100" s="2" t="s">
        <v>14</v>
      </c>
    </row>
    <row r="101" spans="10:11">
      <c r="J101" s="2">
        <v>1.6</v>
      </c>
      <c r="K101" s="2" t="s">
        <v>15</v>
      </c>
    </row>
    <row r="102" spans="10:11">
      <c r="J102" s="2">
        <v>2.6</v>
      </c>
      <c r="K102" s="2" t="s">
        <v>16</v>
      </c>
    </row>
  </sheetData>
  <autoFilter ref="K1:K45"/>
  <mergeCells count="17">
    <mergeCell ref="A2:L2"/>
    <mergeCell ref="A3:L3"/>
    <mergeCell ref="A4:L4"/>
    <mergeCell ref="B6:K6"/>
    <mergeCell ref="B7:B8"/>
    <mergeCell ref="C7:C8"/>
    <mergeCell ref="D7:H7"/>
    <mergeCell ref="I7:I8"/>
    <mergeCell ref="J7:J8"/>
    <mergeCell ref="K7:K8"/>
    <mergeCell ref="B39:B43"/>
    <mergeCell ref="C39:C43"/>
    <mergeCell ref="D39:I39"/>
    <mergeCell ref="D41:I41"/>
    <mergeCell ref="D42:I42"/>
    <mergeCell ref="D43:I43"/>
    <mergeCell ref="D40:I40"/>
  </mergeCells>
  <pageMargins left="0.7" right="0.7" top="0.75" bottom="0.75" header="0.3" footer="0.3"/>
  <pageSetup paperSize="9" scale="7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4-5 итог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2023-03-30T08:32:41Z</dcterms:modified>
</cp:coreProperties>
</file>