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5" yWindow="-15" windowWidth="11610" windowHeight="8160" activeTab="2"/>
  </bookViews>
  <sheets>
    <sheet name="4-5 старт" sheetId="5" r:id="rId1"/>
    <sheet name="4-5 промежуток" sheetId="6" r:id="rId2"/>
    <sheet name="4-5 итог" sheetId="4" r:id="rId3"/>
  </sheets>
  <calcPr calcId="124519"/>
</workbook>
</file>

<file path=xl/calcChain.xml><?xml version="1.0" encoding="utf-8"?>
<calcChain xmlns="http://schemas.openxmlformats.org/spreadsheetml/2006/main">
  <c r="AQ31" i="4"/>
  <c r="AN26"/>
  <c r="Z26"/>
  <c r="I26"/>
  <c r="AN25" i="6"/>
  <c r="AB25"/>
  <c r="L25"/>
  <c r="AN30" i="5"/>
  <c r="AK25"/>
  <c r="Z25"/>
  <c r="K25"/>
  <c r="Y9" i="4" l="1"/>
  <c r="Z9"/>
  <c r="AN10" i="6" l="1"/>
  <c r="AO10" s="1"/>
  <c r="AN11"/>
  <c r="AO11" s="1"/>
  <c r="AN12"/>
  <c r="AO12" s="1"/>
  <c r="AN13"/>
  <c r="AO13" s="1"/>
  <c r="AN14"/>
  <c r="AO14" s="1"/>
  <c r="AN15"/>
  <c r="AO15" s="1"/>
  <c r="AN16"/>
  <c r="AO16" s="1"/>
  <c r="AN17"/>
  <c r="AO17" s="1"/>
  <c r="AN18"/>
  <c r="AO18" s="1"/>
  <c r="AN19"/>
  <c r="AO19" s="1"/>
  <c r="AN20"/>
  <c r="AO20" s="1"/>
  <c r="AN21"/>
  <c r="AO21" s="1"/>
  <c r="AN22"/>
  <c r="AO22" s="1"/>
  <c r="AN23"/>
  <c r="AO23" s="1"/>
  <c r="AM10"/>
  <c r="AM11"/>
  <c r="AM12"/>
  <c r="AM13"/>
  <c r="AM14"/>
  <c r="AM15"/>
  <c r="AM16"/>
  <c r="AM17"/>
  <c r="AM18"/>
  <c r="AM19"/>
  <c r="AM20"/>
  <c r="AM21"/>
  <c r="AM22"/>
  <c r="AM23"/>
  <c r="AB10"/>
  <c r="AB11"/>
  <c r="AB12"/>
  <c r="AB13"/>
  <c r="AB14"/>
  <c r="AB15"/>
  <c r="AB16"/>
  <c r="AB17"/>
  <c r="AB18"/>
  <c r="AB19"/>
  <c r="AB20"/>
  <c r="AB21"/>
  <c r="AB22"/>
  <c r="AB23"/>
  <c r="AA10"/>
  <c r="AA11"/>
  <c r="AA12"/>
  <c r="AA13"/>
  <c r="AA14"/>
  <c r="AA15"/>
  <c r="AA16"/>
  <c r="AA17"/>
  <c r="AA18"/>
  <c r="AA19"/>
  <c r="AA20"/>
  <c r="AA21"/>
  <c r="AA22"/>
  <c r="AA23"/>
  <c r="L10"/>
  <c r="M10" s="1"/>
  <c r="AC10" s="1"/>
  <c r="L11"/>
  <c r="M11" s="1"/>
  <c r="AC11" s="1"/>
  <c r="L12"/>
  <c r="M12" s="1"/>
  <c r="AC12" s="1"/>
  <c r="L13"/>
  <c r="M13" s="1"/>
  <c r="L14"/>
  <c r="M14" s="1"/>
  <c r="AC14" s="1"/>
  <c r="L15"/>
  <c r="M15" s="1"/>
  <c r="AC15" s="1"/>
  <c r="L16"/>
  <c r="M16" s="1"/>
  <c r="AC16" s="1"/>
  <c r="L17"/>
  <c r="M17" s="1"/>
  <c r="AC17" s="1"/>
  <c r="L18"/>
  <c r="M18" s="1"/>
  <c r="AC18" s="1"/>
  <c r="L19"/>
  <c r="M19" s="1"/>
  <c r="AC19" s="1"/>
  <c r="L20"/>
  <c r="M20" s="1"/>
  <c r="AC20" s="1"/>
  <c r="L21"/>
  <c r="M21" s="1"/>
  <c r="AC21" s="1"/>
  <c r="L22"/>
  <c r="M22" s="1"/>
  <c r="AC22" s="1"/>
  <c r="L23"/>
  <c r="M23" s="1"/>
  <c r="AC23" s="1"/>
  <c r="K10"/>
  <c r="AP10" s="1"/>
  <c r="AQ10" s="1"/>
  <c r="AR10" s="1"/>
  <c r="K11"/>
  <c r="AP11" s="1"/>
  <c r="AQ11" s="1"/>
  <c r="AR11" s="1"/>
  <c r="K12"/>
  <c r="AP12" s="1"/>
  <c r="AQ12" s="1"/>
  <c r="AR12" s="1"/>
  <c r="K13"/>
  <c r="AP13" s="1"/>
  <c r="AQ13" s="1"/>
  <c r="AR13" s="1"/>
  <c r="K14"/>
  <c r="AP14" s="1"/>
  <c r="AQ14" s="1"/>
  <c r="AR14" s="1"/>
  <c r="K15"/>
  <c r="AP15" s="1"/>
  <c r="AQ15" s="1"/>
  <c r="AR15" s="1"/>
  <c r="K16"/>
  <c r="AP16" s="1"/>
  <c r="AQ16" s="1"/>
  <c r="AR16" s="1"/>
  <c r="K17"/>
  <c r="AP17" s="1"/>
  <c r="AQ17" s="1"/>
  <c r="AR17" s="1"/>
  <c r="K18"/>
  <c r="AP18" s="1"/>
  <c r="AQ18" s="1"/>
  <c r="AR18" s="1"/>
  <c r="K19"/>
  <c r="AP19" s="1"/>
  <c r="AQ19" s="1"/>
  <c r="AR19" s="1"/>
  <c r="K20"/>
  <c r="AP20" s="1"/>
  <c r="AQ20" s="1"/>
  <c r="AR20" s="1"/>
  <c r="K21"/>
  <c r="AP21" s="1"/>
  <c r="AQ21" s="1"/>
  <c r="AR21" s="1"/>
  <c r="K22"/>
  <c r="AP22" s="1"/>
  <c r="AQ22" s="1"/>
  <c r="AR22" s="1"/>
  <c r="K23"/>
  <c r="AP23" s="1"/>
  <c r="AQ23" s="1"/>
  <c r="AR23" s="1"/>
  <c r="AN9"/>
  <c r="AO9" s="1"/>
  <c r="AM9"/>
  <c r="AB9"/>
  <c r="AA9"/>
  <c r="L9"/>
  <c r="M9" s="1"/>
  <c r="K9"/>
  <c r="AK10" i="5"/>
  <c r="AL10" s="1"/>
  <c r="AK11"/>
  <c r="AL11" s="1"/>
  <c r="AK12"/>
  <c r="AL12" s="1"/>
  <c r="AK13"/>
  <c r="AL13" s="1"/>
  <c r="AK14"/>
  <c r="AL14" s="1"/>
  <c r="AK15"/>
  <c r="AL15" s="1"/>
  <c r="AK16"/>
  <c r="AL16" s="1"/>
  <c r="AK17"/>
  <c r="AL17" s="1"/>
  <c r="AK18"/>
  <c r="AL18" s="1"/>
  <c r="AK19"/>
  <c r="AL19" s="1"/>
  <c r="AK20"/>
  <c r="AL20" s="1"/>
  <c r="AK21"/>
  <c r="AL21" s="1"/>
  <c r="AK22"/>
  <c r="AL22" s="1"/>
  <c r="AK23"/>
  <c r="AL23" s="1"/>
  <c r="AJ10"/>
  <c r="AJ11"/>
  <c r="AJ12"/>
  <c r="AJ13"/>
  <c r="AJ14"/>
  <c r="AJ15"/>
  <c r="AJ16"/>
  <c r="AJ17"/>
  <c r="AJ18"/>
  <c r="AJ19"/>
  <c r="AJ20"/>
  <c r="AJ21"/>
  <c r="AJ22"/>
  <c r="AJ23"/>
  <c r="Z10"/>
  <c r="Z11"/>
  <c r="Z12"/>
  <c r="Z13"/>
  <c r="Z14"/>
  <c r="Z15"/>
  <c r="Z16"/>
  <c r="Z17"/>
  <c r="Z18"/>
  <c r="Z19"/>
  <c r="Z20"/>
  <c r="Z21"/>
  <c r="Z22"/>
  <c r="Z23"/>
  <c r="Y10"/>
  <c r="Y11"/>
  <c r="Y12"/>
  <c r="Y13"/>
  <c r="Y14"/>
  <c r="Y15"/>
  <c r="Y16"/>
  <c r="Y17"/>
  <c r="Y18"/>
  <c r="Y19"/>
  <c r="Y20"/>
  <c r="Y21"/>
  <c r="Y22"/>
  <c r="Y23"/>
  <c r="K10"/>
  <c r="K11"/>
  <c r="K12"/>
  <c r="K13"/>
  <c r="K14"/>
  <c r="K15"/>
  <c r="K16"/>
  <c r="K17"/>
  <c r="K18"/>
  <c r="K19"/>
  <c r="K20"/>
  <c r="K21"/>
  <c r="K22"/>
  <c r="K23"/>
  <c r="J10"/>
  <c r="J11"/>
  <c r="J12"/>
  <c r="J13"/>
  <c r="AM13" s="1"/>
  <c r="AN13" s="1"/>
  <c r="AO13" s="1"/>
  <c r="J14"/>
  <c r="J15"/>
  <c r="J16"/>
  <c r="J17"/>
  <c r="AM17" s="1"/>
  <c r="AN17" s="1"/>
  <c r="AO17" s="1"/>
  <c r="J18"/>
  <c r="J19"/>
  <c r="J20"/>
  <c r="J21"/>
  <c r="AM21" s="1"/>
  <c r="AN21" s="1"/>
  <c r="AO21" s="1"/>
  <c r="J22"/>
  <c r="J23"/>
  <c r="AK9"/>
  <c r="AL9" s="1"/>
  <c r="AJ9"/>
  <c r="Z9"/>
  <c r="Y9"/>
  <c r="K9"/>
  <c r="L9" s="1"/>
  <c r="J9"/>
  <c r="AN10" i="4"/>
  <c r="AO10" s="1"/>
  <c r="AN11"/>
  <c r="AO11" s="1"/>
  <c r="AN12"/>
  <c r="AO12" s="1"/>
  <c r="AN13"/>
  <c r="AO13" s="1"/>
  <c r="AN14"/>
  <c r="AO14" s="1"/>
  <c r="AN15"/>
  <c r="AO15" s="1"/>
  <c r="AN16"/>
  <c r="AO16" s="1"/>
  <c r="AN17"/>
  <c r="AO17" s="1"/>
  <c r="AN18"/>
  <c r="AO18" s="1"/>
  <c r="AN19"/>
  <c r="AO19" s="1"/>
  <c r="AN20"/>
  <c r="AO20" s="1"/>
  <c r="AN21"/>
  <c r="AO21" s="1"/>
  <c r="AN22"/>
  <c r="AO22" s="1"/>
  <c r="AN23"/>
  <c r="AO23" s="1"/>
  <c r="AO24"/>
  <c r="AM10"/>
  <c r="AM11"/>
  <c r="AM12"/>
  <c r="AM13"/>
  <c r="AM14"/>
  <c r="AM15"/>
  <c r="AM16"/>
  <c r="AM17"/>
  <c r="AM18"/>
  <c r="AM19"/>
  <c r="AM20"/>
  <c r="AM21"/>
  <c r="AM22"/>
  <c r="AM23"/>
  <c r="Z10"/>
  <c r="Z11"/>
  <c r="Z12"/>
  <c r="Z13"/>
  <c r="Z14"/>
  <c r="Z15"/>
  <c r="Z16"/>
  <c r="Z17"/>
  <c r="Z18"/>
  <c r="Z19"/>
  <c r="Z20"/>
  <c r="Z21"/>
  <c r="Z22"/>
  <c r="Z23"/>
  <c r="Y10"/>
  <c r="Y11"/>
  <c r="Y12"/>
  <c r="Y13"/>
  <c r="Y14"/>
  <c r="Y15"/>
  <c r="Y16"/>
  <c r="Y17"/>
  <c r="Y18"/>
  <c r="Y19"/>
  <c r="Y20"/>
  <c r="Y21"/>
  <c r="Y22"/>
  <c r="Y23"/>
  <c r="I10"/>
  <c r="J10" s="1"/>
  <c r="AA10" s="1"/>
  <c r="I11"/>
  <c r="J11" s="1"/>
  <c r="I12"/>
  <c r="J12" s="1"/>
  <c r="AA12" s="1"/>
  <c r="I13"/>
  <c r="J13" s="1"/>
  <c r="I14"/>
  <c r="J14" s="1"/>
  <c r="AA14" s="1"/>
  <c r="I15"/>
  <c r="J15" s="1"/>
  <c r="AA15" s="1"/>
  <c r="I16"/>
  <c r="J16" s="1"/>
  <c r="AA16" s="1"/>
  <c r="I17"/>
  <c r="J17" s="1"/>
  <c r="I18"/>
  <c r="J18" s="1"/>
  <c r="I19"/>
  <c r="J19" s="1"/>
  <c r="AA19" s="1"/>
  <c r="I20"/>
  <c r="J20" s="1"/>
  <c r="AA20" s="1"/>
  <c r="I21"/>
  <c r="J21" s="1"/>
  <c r="AA21" s="1"/>
  <c r="I22"/>
  <c r="J22" s="1"/>
  <c r="AA22" s="1"/>
  <c r="I23"/>
  <c r="J23" s="1"/>
  <c r="AA23" s="1"/>
  <c r="AA24"/>
  <c r="H10"/>
  <c r="AP10" s="1"/>
  <c r="AQ10" s="1"/>
  <c r="AR10" s="1"/>
  <c r="H11"/>
  <c r="H12"/>
  <c r="H13"/>
  <c r="AP13" s="1"/>
  <c r="AQ13" s="1"/>
  <c r="AR13" s="1"/>
  <c r="H14"/>
  <c r="AP14" s="1"/>
  <c r="AQ14" s="1"/>
  <c r="AR14" s="1"/>
  <c r="H15"/>
  <c r="H16"/>
  <c r="H17"/>
  <c r="AP17" s="1"/>
  <c r="AQ17" s="1"/>
  <c r="AR17" s="1"/>
  <c r="H18"/>
  <c r="AP18" s="1"/>
  <c r="AQ18" s="1"/>
  <c r="AR18" s="1"/>
  <c r="H19"/>
  <c r="H20"/>
  <c r="H21"/>
  <c r="AP21" s="1"/>
  <c r="AQ21" s="1"/>
  <c r="AR21" s="1"/>
  <c r="H22"/>
  <c r="AP22" s="1"/>
  <c r="AQ22" s="1"/>
  <c r="AR22" s="1"/>
  <c r="H23"/>
  <c r="AP24"/>
  <c r="AQ24" s="1"/>
  <c r="AR24" s="1"/>
  <c r="AN9"/>
  <c r="AO9" s="1"/>
  <c r="AM9"/>
  <c r="I9"/>
  <c r="J9" s="1"/>
  <c r="H9"/>
  <c r="AP9" l="1"/>
  <c r="AQ9" s="1"/>
  <c r="AR9" s="1"/>
  <c r="AP11"/>
  <c r="AP20"/>
  <c r="AQ20" s="1"/>
  <c r="AR20" s="1"/>
  <c r="AP16"/>
  <c r="AQ16" s="1"/>
  <c r="AR16" s="1"/>
  <c r="AP12"/>
  <c r="AQ12" s="1"/>
  <c r="AR12" s="1"/>
  <c r="AP23"/>
  <c r="AQ23" s="1"/>
  <c r="AR23" s="1"/>
  <c r="AP19"/>
  <c r="AQ19" s="1"/>
  <c r="AR19" s="1"/>
  <c r="AP15"/>
  <c r="AQ15" s="1"/>
  <c r="AR15" s="1"/>
  <c r="AM22" i="5"/>
  <c r="AN22" s="1"/>
  <c r="AO22" s="1"/>
  <c r="AM18"/>
  <c r="AN18" s="1"/>
  <c r="AO18" s="1"/>
  <c r="AM14"/>
  <c r="AN14" s="1"/>
  <c r="AO14" s="1"/>
  <c r="AM10"/>
  <c r="AN10" s="1"/>
  <c r="AO10" s="1"/>
  <c r="AM9"/>
  <c r="AN9" s="1"/>
  <c r="AO9" s="1"/>
  <c r="AM23"/>
  <c r="AN23" s="1"/>
  <c r="AO23" s="1"/>
  <c r="AM19"/>
  <c r="AN19" s="1"/>
  <c r="AO19" s="1"/>
  <c r="AM15"/>
  <c r="AN15" s="1"/>
  <c r="AO15" s="1"/>
  <c r="AM11"/>
  <c r="AN11" s="1"/>
  <c r="AO11" s="1"/>
  <c r="AM20"/>
  <c r="AN20" s="1"/>
  <c r="AO20" s="1"/>
  <c r="AM16"/>
  <c r="AN16" s="1"/>
  <c r="AO16" s="1"/>
  <c r="AM12"/>
  <c r="AN12" s="1"/>
  <c r="AO12" s="1"/>
  <c r="AP9" i="6"/>
  <c r="AQ9" s="1"/>
  <c r="AR9" s="1"/>
  <c r="AA17" i="4"/>
  <c r="AA18"/>
  <c r="I28"/>
  <c r="J28" s="1"/>
  <c r="I29"/>
  <c r="J29" s="1"/>
  <c r="I27"/>
  <c r="J27" s="1"/>
  <c r="AA9"/>
  <c r="AN29"/>
  <c r="AO29" s="1"/>
  <c r="AN28"/>
  <c r="AO28" s="1"/>
  <c r="AN27"/>
  <c r="AO27" s="1"/>
  <c r="AK28" i="5"/>
  <c r="AL28" s="1"/>
  <c r="AK27"/>
  <c r="AL27" s="1"/>
  <c r="AK26"/>
  <c r="AL26" s="1"/>
  <c r="L27" i="6"/>
  <c r="M27" s="1"/>
  <c r="L28"/>
  <c r="M28" s="1"/>
  <c r="L26"/>
  <c r="M26" s="1"/>
  <c r="AN27"/>
  <c r="AO27" s="1"/>
  <c r="AN28"/>
  <c r="AO28" s="1"/>
  <c r="AN26"/>
  <c r="AO26" s="1"/>
  <c r="AC13"/>
  <c r="AA13" i="4"/>
  <c r="AA11"/>
  <c r="AQ11"/>
  <c r="AR11" s="1"/>
  <c r="AC9" i="6"/>
  <c r="AA23" i="5"/>
  <c r="L23"/>
  <c r="AA21"/>
  <c r="L21"/>
  <c r="AA19"/>
  <c r="L19"/>
  <c r="AA17"/>
  <c r="L17"/>
  <c r="AA15"/>
  <c r="L15"/>
  <c r="AA13"/>
  <c r="L13"/>
  <c r="AA11"/>
  <c r="L11"/>
  <c r="AA9"/>
  <c r="AA22"/>
  <c r="L22"/>
  <c r="AA20"/>
  <c r="L20"/>
  <c r="AA18"/>
  <c r="L18"/>
  <c r="AA16"/>
  <c r="L16"/>
  <c r="AA14"/>
  <c r="L14"/>
  <c r="AA12"/>
  <c r="L12"/>
  <c r="AA10"/>
  <c r="L10"/>
  <c r="AQ34" i="4" l="1"/>
  <c r="AR34" s="1"/>
  <c r="K27" i="5"/>
  <c r="L27" s="1"/>
  <c r="Z28"/>
  <c r="AA28" s="1"/>
  <c r="Z27"/>
  <c r="AA27" s="1"/>
  <c r="Z26"/>
  <c r="AA26" s="1"/>
  <c r="K28"/>
  <c r="L28" s="1"/>
  <c r="AQ32" i="4"/>
  <c r="AR32" s="1"/>
  <c r="AB28" i="6"/>
  <c r="AC28" s="1"/>
  <c r="AB26"/>
  <c r="AC26" s="1"/>
  <c r="AB27"/>
  <c r="AC27" s="1"/>
  <c r="AQ33"/>
  <c r="AR33" s="1"/>
  <c r="AQ31"/>
  <c r="AR31" s="1"/>
  <c r="AQ32"/>
  <c r="AR32" s="1"/>
  <c r="AN33" i="5"/>
  <c r="AO33" s="1"/>
  <c r="AN31"/>
  <c r="AO31" s="1"/>
  <c r="AN32"/>
  <c r="AO32" s="1"/>
  <c r="K26"/>
  <c r="L26" s="1"/>
  <c r="Z29" i="4"/>
  <c r="AA29" s="1"/>
  <c r="Z28"/>
  <c r="AA28" s="1"/>
  <c r="Z27"/>
  <c r="AA27" s="1"/>
  <c r="AQ33"/>
  <c r="AR33" s="1"/>
</calcChain>
</file>

<file path=xl/sharedStrings.xml><?xml version="1.0" encoding="utf-8"?>
<sst xmlns="http://schemas.openxmlformats.org/spreadsheetml/2006/main" count="272" uniqueCount="131">
  <si>
    <t xml:space="preserve">Лист наблюдения  </t>
  </si>
  <si>
    <t xml:space="preserve">Учебный год: ____________       Группа:_____________________     Дата проведения:___________ </t>
  </si>
  <si>
    <t>Образовательная область "Коммуникация"</t>
  </si>
  <si>
    <t>№</t>
  </si>
  <si>
    <t>Ф.И.ребенка</t>
  </si>
  <si>
    <t>Развитие речи</t>
  </si>
  <si>
    <t>Художественная литература</t>
  </si>
  <si>
    <t>Казахский язык (в группах с русским языком обучения)</t>
  </si>
  <si>
    <t>Общее количество баллов</t>
  </si>
  <si>
    <t>Средний балл</t>
  </si>
  <si>
    <t xml:space="preserve">Уровень усвоения Типовой программы </t>
  </si>
  <si>
    <t>кол-во</t>
  </si>
  <si>
    <t>%</t>
  </si>
  <si>
    <t>общее</t>
  </si>
  <si>
    <t>средний</t>
  </si>
  <si>
    <t>уровень</t>
  </si>
  <si>
    <t>к-во</t>
  </si>
  <si>
    <t xml:space="preserve">результатов диагностики итогового контроля в средней группе (от 4 до 5 лет) </t>
  </si>
  <si>
    <t xml:space="preserve">результатов диагностики стартового контроля в средней группе (от 4 до 5 лет) </t>
  </si>
  <si>
    <t xml:space="preserve">результатов диагностики промежуточного контроля в средней группе (от 4 до 5 лет) </t>
  </si>
  <si>
    <t>всего детей</t>
  </si>
  <si>
    <t>А (всего детей)</t>
  </si>
  <si>
    <t xml:space="preserve">Б (I уровень) </t>
  </si>
  <si>
    <t>Г (III уровень)</t>
  </si>
  <si>
    <t xml:space="preserve">В (II уровень) </t>
  </si>
  <si>
    <t>І уровень</t>
  </si>
  <si>
    <t>ІІ уровень</t>
  </si>
  <si>
    <t>ІІІ уровень</t>
  </si>
  <si>
    <t>І ур</t>
  </si>
  <si>
    <t>ІІ ур</t>
  </si>
  <si>
    <t>ІІІ ур</t>
  </si>
  <si>
    <t>4-5-К.19 умеет произносить все звуки четко, правильно и в разных темпах</t>
  </si>
  <si>
    <t>4-5-К.20 воспроизводит различные интонации, меняя силу голоса</t>
  </si>
  <si>
    <t>4-5-К.21 соблюдает чувство ритма и координацию движений, согласуя их с партнером</t>
  </si>
  <si>
    <t>4-5-К.22 ориентируется на сцене, площадке</t>
  </si>
  <si>
    <t>4-5-К.23 взаимодействует со взрослыми и сверстниками в процессе подготовки театрализованной постановки</t>
  </si>
  <si>
    <t>4-5-К.24 выражает свое отношение к поступкам литературных персонажей</t>
  </si>
  <si>
    <t>4-5-К.25 оценивает его с точки зрения нравственных норм и представлений</t>
  </si>
  <si>
    <t>4-5-К.26 проявляет дружеские отношения и взаимопомощь</t>
  </si>
  <si>
    <t>4-5-К.1 умеет вступать в контакт со сверстниками и взрослыми, выполняет их просьбы</t>
  </si>
  <si>
    <t>4-5-К.2 использует в речи разные типы предложений (простые и сложные), прилагательные, глаголы, наречия, предлоги; знает слова, обозначающие профессии людей, их особенности, назначения предметов домашнего обихода и природного окружения</t>
  </si>
  <si>
    <t>4-5-К.3 умеет устанавливать причинно-следственную связь</t>
  </si>
  <si>
    <t>4-5-К.4 употребляет слова с обобщающим значением (транспорт, овощи, одежда)</t>
  </si>
  <si>
    <t>4-5-К.5 называет числительные, согласовывая их в роде, числе и падеже с существительными</t>
  </si>
  <si>
    <t>4-5-К.6 рассказывает о семье, семейном быте, народных традициях, о своем городе (поселке, селе)</t>
  </si>
  <si>
    <t>4-5-К.7 составляет рассказ по образцу, пересказывает небольшие сказки и рассказы</t>
  </si>
  <si>
    <t>4-5-К.8 умеет эмоционально воспринимать художественные произведения</t>
  </si>
  <si>
    <t>4-5-К.9 рассказывает знакомые сказки</t>
  </si>
  <si>
    <t>4-5-К.10 называет несколько произведений, которые ему нравятся</t>
  </si>
  <si>
    <t>4-5-К.11 умеет оценивать поступки литературных героев</t>
  </si>
  <si>
    <t>4-5-К.12 придумывает истории; инсценирует отрывки из знакомых произведений</t>
  </si>
  <si>
    <t>4-5-К.13 таныс сөздерді дұрыс атайды және ажыратады</t>
  </si>
  <si>
    <t>4-5-К.14 10-ға дейін тура және кері санайды</t>
  </si>
  <si>
    <t>4-5-К.15 сөз ішіндегі қазақ тіліне тән дыбыстарды дұрыс айтады</t>
  </si>
  <si>
    <t>4-5-К.16 күнделікті жиі қолданылатын кейбір тұрмыстық заттардың, жемістердің, көкөністердің, жануарлардың, құстардың атауларын айтады және түсінеді</t>
  </si>
  <si>
    <t>4-5-К.17 заттардың сынын, санын, қимылын білдіретін сөздерді айтады</t>
  </si>
  <si>
    <t>4-5-К.18 таныс сөздерді күнделікті өмірде қолданады</t>
  </si>
  <si>
    <t>4-5-К.19 қарапайым сұрақтар қояды және оған жауап береді</t>
  </si>
  <si>
    <t>4-5-К.20 зат есімдерді жекеше және көпше түрде қолданады</t>
  </si>
  <si>
    <t>4-5-К.21 шағын қарапайым мәтіндерді, тақпақтар мен өлеңдерді тыңдайды, түсінеді және мазмұндайды, жатқа айта алады</t>
  </si>
  <si>
    <t>4-5-К.22 умеет произносить все звуки четко, правильно и в разных темпах</t>
  </si>
  <si>
    <t>4-5-К.23 воспроизводит различные интонации, меняя силу голоса</t>
  </si>
  <si>
    <t>4-5-К.24 соблюдает чувство ритма и координацию движений, согласуя их с партнером</t>
  </si>
  <si>
    <t>4-5-К.25 ориентируется на сцене, площадке</t>
  </si>
  <si>
    <t>4-5-К.26 взаимодействует со взрослыми и сверстниками в процессе подготовки театрализованной постановки</t>
  </si>
  <si>
    <t>4-5-К.27 выражает свое отношение к поступкам литературных персонажей</t>
  </si>
  <si>
    <t>4-5-К.28 оценивает его с точки зрения нравственных норм и представлений</t>
  </si>
  <si>
    <t>4-5-К.29 проявляет дружеские отношения и взаимопомощь</t>
  </si>
  <si>
    <t>4-5-К.1 умеет правильно произносить все звуки родного языка</t>
  </si>
  <si>
    <t>4-5-К.2 вступает в контакт со сверстниками и взрослыми и выполняет их просьбы</t>
  </si>
  <si>
    <t>4-5-К.3 использует в речи разные типы предложений, предлоги</t>
  </si>
  <si>
    <t>4-5-К.4 составляет небольшие рассказы по содержанию картин из личного опыта</t>
  </si>
  <si>
    <t>4-5-К.5 умеет слушать, рассказывать, читать наизусть стихотворения</t>
  </si>
  <si>
    <t>4-5-К.6 сочиняет небольшие рассказы</t>
  </si>
  <si>
    <t>4-5-К.7 называет несколько произведений, которые ему нравятся</t>
  </si>
  <si>
    <t>4-5-К.8 использует литературные образы в игре</t>
  </si>
  <si>
    <t>4-5-К.9 эмоционально выражает свое отношение к содержанию текста, персонажам, их поступкам при пересказывании знакомых произведений</t>
  </si>
  <si>
    <t>4-5-К.10 таныс сөздерді дұрыс атайды және ажыратады</t>
  </si>
  <si>
    <t>4-5-К.11 сөз ішіндегі қазақ тіліне тән дыбыстарды дұрыс айтады</t>
  </si>
  <si>
    <t>4-5-К.12 күнделікті кейбір тұрмыстық заттардың, көкөністердің, жануарлардың, құстардың, адамның дене мүшелерін, табиғат құбылыстарын атайды және түсінеді</t>
  </si>
  <si>
    <t>4-5-К.13 заттардың сынын, санын, қимылын білдіретін сөздерді айтады</t>
  </si>
  <si>
    <t>4-5-К.14 5-ке дейін тура және кері санайды</t>
  </si>
  <si>
    <t>4-5-К.15 таныс сөздерді күнделікті өмірде қолданады</t>
  </si>
  <si>
    <t>4-5-К.16 өзі және өзінің отбасы туралы айтады</t>
  </si>
  <si>
    <t>4-5-К.17 айналасындағы адамдармен қарым-қатынас жасауға қажетті сөздерді айтады</t>
  </si>
  <si>
    <t>4-5-К.18 зат есімдерді жекеше және көпше түрде қолданады</t>
  </si>
  <si>
    <t>4-5-К.19 шағын қарапайым мәтіндерді, тақпақтар мен өлеңдерді тыңдайды, түсінеді және мазмұндайды, жатқа айта алады</t>
  </si>
  <si>
    <t>4-5-К.20 ойыншықтар мен суреттер туралы педагогтың үлгісі бойынша қысқа мәтіндер құрастырады</t>
  </si>
  <si>
    <t>4-5-К.21 называет несколько знакомых произведений</t>
  </si>
  <si>
    <t>4-5-К.22 умеет создавать образ невербальными средствами</t>
  </si>
  <si>
    <t>4-5-К.23 выражает свою мысль в кругу сверстников, прислушивается к мнению других</t>
  </si>
  <si>
    <t>4-5-К.24 знает особенности поведения, характерные для мальчиков и девочек</t>
  </si>
  <si>
    <t>4-5-К.25 последовательно излагает и выполняет события сказки</t>
  </si>
  <si>
    <t>4-5-К.26 владеет приемами работы с различными видами театрализованной деятельности</t>
  </si>
  <si>
    <t>4-5-К.27 координирует свои действия с действиями партнера; ориентируется на сцене</t>
  </si>
  <si>
    <t>4-5-К.28 выражает свое отношение к поступкам литературных персонажей</t>
  </si>
  <si>
    <t>4-5-К.29 оценивает с точки зрения нравственных норм и представлений</t>
  </si>
  <si>
    <t>4-5-К.1 соблюдает приемы выразительности речи (темп речи, интонация)</t>
  </si>
  <si>
    <t>4-5-К.2 произносит внятно все звуки речи</t>
  </si>
  <si>
    <t>4-5-К.3 отвечает на вопросы при рассматривании картин, предметов</t>
  </si>
  <si>
    <t>4-5-К.4 воспроизводит короткие сказки и рассказы; называет признаки и качества предметов и явлений</t>
  </si>
  <si>
    <t>4-5-К.5 применяет необходимые слова и словосочетания</t>
  </si>
  <si>
    <t>4-5-К.6 употребляет существительные с предлогами в, на, под, за, около</t>
  </si>
  <si>
    <t>4-5-К.7 умеет различать жанры произведений (стихотворения, сказки, рассказы и другие)</t>
  </si>
  <si>
    <t>4-5-К.8 эмоционально воспринимает сюжет; называет знакомые произведения по картинкам, отвечает на вопросы по ним</t>
  </si>
  <si>
    <t>4-5-К.9 умеет читать стихотворения осмысленно и эмоционально</t>
  </si>
  <si>
    <t>4-5-К.10 проявляет сопереживание сказочным персонажам</t>
  </si>
  <si>
    <t>4-5-К.11 таныс сөздерді дұрыс атайды және ажыратады</t>
  </si>
  <si>
    <t>4-5-К.12 сөз ішіндегі қазақ тіліне тән дыбыстарды дұрыс айтады</t>
  </si>
  <si>
    <t>4-5-К.13 туыстық қатынасқа байланысты сөздерді, кейбір тұрмыстық заттардың, жемістердің, көкөністердің, жануарлардың, апта күндерінің, ай атауларын, жыл мезгілдерін айтады және түсінеді</t>
  </si>
  <si>
    <t>4-5-К.14 заттардың түсі, көлемі бойынша белгілерін, санын, қимылын білдіретін сөздерді айтады</t>
  </si>
  <si>
    <t>4-5-К.15 қарапайым сұрақтар қояды және оған жауап береді</t>
  </si>
  <si>
    <t>4-5-К.16 2-3 сөйлеммен жақын маңдағы заттарға, ойыншықтарға, жемістерге қысқа сипаттама береді</t>
  </si>
  <si>
    <t>4-5-К.17 шағын қарапайым мәтіндерді, тақпақтар мен өлеңдерді тыңдайды, түсінеді және мазмұндайды, жатқа айта алады</t>
  </si>
  <si>
    <t>4-5-К.18 қазақ тілінде жай сөйлемдер құрастыра алады</t>
  </si>
  <si>
    <t xml:space="preserve">Учебный год: 2020 - 2021 ____________       Группа:_№ 9____________________     Дата проведения:_10 - 20 сентября__________ </t>
  </si>
  <si>
    <t>Амангали Даяна</t>
  </si>
  <si>
    <t>Аскаров Адиль</t>
  </si>
  <si>
    <t>Байсакалова Адия</t>
  </si>
  <si>
    <t>Бекимова Дильназ</t>
  </si>
  <si>
    <t>Ерик Расул</t>
  </si>
  <si>
    <t>Есимхан Айбиби</t>
  </si>
  <si>
    <t>Изтурганова Азалия</t>
  </si>
  <si>
    <t>Карий Дмитрий</t>
  </si>
  <si>
    <t>Кенжемырза Рояна</t>
  </si>
  <si>
    <t>Карамысова Альмира</t>
  </si>
  <si>
    <t>Кенжебекова Аруна</t>
  </si>
  <si>
    <t>Кылышбай Алинур</t>
  </si>
  <si>
    <t xml:space="preserve">Мухтарова Асма </t>
  </si>
  <si>
    <t>Франц Эрнест</t>
  </si>
  <si>
    <t>Жаксылык Инкар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</si>
</sst>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3CCFF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0" borderId="1" xfId="0" applyFont="1" applyBorder="1"/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0" fillId="0" borderId="0" xfId="0" applyBorder="1"/>
    <xf numFmtId="0" fontId="2" fillId="3" borderId="1" xfId="0" applyFont="1" applyFill="1" applyBorder="1"/>
    <xf numFmtId="0" fontId="1" fillId="3" borderId="1" xfId="0" applyFont="1" applyFill="1" applyBorder="1"/>
    <xf numFmtId="0" fontId="2" fillId="4" borderId="1" xfId="0" applyFont="1" applyFill="1" applyBorder="1"/>
    <xf numFmtId="0" fontId="1" fillId="4" borderId="1" xfId="0" applyFont="1" applyFill="1" applyBorder="1"/>
    <xf numFmtId="0" fontId="1" fillId="2" borderId="1" xfId="0" applyFont="1" applyFill="1" applyBorder="1" applyAlignment="1">
      <alignment vertical="center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1" fillId="0" borderId="7" xfId="0" applyFont="1" applyBorder="1" applyAlignment="1">
      <alignment horizontal="center" vertical="center" textRotation="90" wrapText="1"/>
    </xf>
    <xf numFmtId="0" fontId="1" fillId="0" borderId="7" xfId="0" applyFont="1" applyBorder="1" applyAlignment="1">
      <alignment horizontal="left" vertical="top" textRotation="90" wrapText="1"/>
    </xf>
    <xf numFmtId="0" fontId="1" fillId="0" borderId="4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textRotation="90"/>
    </xf>
    <xf numFmtId="0" fontId="1" fillId="3" borderId="5" xfId="0" applyFont="1" applyFill="1" applyBorder="1" applyAlignment="1">
      <alignment horizontal="center" vertical="center" textRotation="90" wrapText="1"/>
    </xf>
    <xf numFmtId="0" fontId="1" fillId="3" borderId="7" xfId="0" applyFont="1" applyFill="1" applyBorder="1" applyAlignment="1">
      <alignment horizontal="center" vertical="center" textRotation="90" wrapText="1"/>
    </xf>
    <xf numFmtId="0" fontId="1" fillId="4" borderId="1" xfId="0" applyFont="1" applyFill="1" applyBorder="1" applyAlignment="1">
      <alignment horizontal="center" vertical="center" textRotation="90" wrapText="1"/>
    </xf>
    <xf numFmtId="0" fontId="1" fillId="5" borderId="1" xfId="0" applyFont="1" applyFill="1" applyBorder="1" applyAlignment="1">
      <alignment horizontal="center" vertical="center" textRotation="90" wrapText="1"/>
    </xf>
    <xf numFmtId="0" fontId="1" fillId="4" borderId="1" xfId="0" applyFont="1" applyFill="1" applyBorder="1" applyAlignment="1">
      <alignment horizontal="center" vertical="center" textRotation="90"/>
    </xf>
    <xf numFmtId="0" fontId="1" fillId="0" borderId="1" xfId="0" applyFont="1" applyBorder="1" applyAlignment="1">
      <alignment horizontal="right" vertical="center"/>
    </xf>
    <xf numFmtId="0" fontId="1" fillId="5" borderId="1" xfId="0" applyFont="1" applyFill="1" applyBorder="1" applyAlignment="1">
      <alignment horizontal="center" vertical="center" textRotation="90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" fillId="0" borderId="2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textRotation="90"/>
    </xf>
    <xf numFmtId="0" fontId="1" fillId="3" borderId="7" xfId="0" applyFont="1" applyFill="1" applyBorder="1" applyAlignment="1">
      <alignment horizontal="center" vertical="center" textRotation="90"/>
    </xf>
    <xf numFmtId="0" fontId="1" fillId="4" borderId="5" xfId="0" applyFont="1" applyFill="1" applyBorder="1" applyAlignment="1">
      <alignment horizontal="center" vertical="center" textRotation="90"/>
    </xf>
    <xf numFmtId="0" fontId="1" fillId="4" borderId="7" xfId="0" applyFont="1" applyFill="1" applyBorder="1" applyAlignment="1">
      <alignment horizontal="center" vertical="center" textRotation="90"/>
    </xf>
    <xf numFmtId="0" fontId="1" fillId="5" borderId="5" xfId="0" applyFont="1" applyFill="1" applyBorder="1" applyAlignment="1">
      <alignment horizontal="center" vertical="center" textRotation="90"/>
    </xf>
    <xf numFmtId="0" fontId="1" fillId="5" borderId="7" xfId="0" applyFont="1" applyFill="1" applyBorder="1" applyAlignment="1">
      <alignment horizontal="center" vertical="center" textRotation="90"/>
    </xf>
    <xf numFmtId="0" fontId="2" fillId="0" borderId="2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1" fillId="5" borderId="5" xfId="0" applyFont="1" applyFill="1" applyBorder="1" applyAlignment="1">
      <alignment horizontal="center" vertical="center" textRotation="90" wrapText="1"/>
    </xf>
    <xf numFmtId="0" fontId="1" fillId="5" borderId="7" xfId="0" applyFont="1" applyFill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66FF66"/>
      <color rgb="FF33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AP87"/>
  <sheetViews>
    <sheetView topLeftCell="J9" zoomScale="69" zoomScaleNormal="69" workbookViewId="0">
      <selection activeCell="AL39" sqref="AL39"/>
    </sheetView>
  </sheetViews>
  <sheetFormatPr defaultRowHeight="15"/>
  <cols>
    <col min="2" max="2" width="5.28515625" customWidth="1"/>
    <col min="3" max="3" width="34.42578125" customWidth="1"/>
    <col min="4" max="4" width="8.85546875" customWidth="1"/>
    <col min="5" max="5" width="4.85546875" customWidth="1"/>
    <col min="6" max="6" width="6.5703125" customWidth="1"/>
    <col min="7" max="7" width="10.28515625" customWidth="1"/>
    <col min="8" max="8" width="8" customWidth="1"/>
    <col min="9" max="9" width="7.5703125" customWidth="1"/>
    <col min="10" max="11" width="4.5703125" customWidth="1"/>
    <col min="12" max="12" width="10.42578125" customWidth="1"/>
    <col min="13" max="13" width="9.5703125" customWidth="1"/>
    <col min="14" max="14" width="9.42578125" customWidth="1"/>
    <col min="15" max="24" width="7.140625" customWidth="1"/>
    <col min="25" max="26" width="4.42578125" customWidth="1"/>
    <col min="27" max="27" width="11.42578125" customWidth="1"/>
    <col min="28" max="28" width="7.140625" customWidth="1"/>
    <col min="29" max="29" width="7.42578125" customWidth="1"/>
    <col min="30" max="30" width="18.5703125" customWidth="1"/>
    <col min="31" max="31" width="9.140625" customWidth="1"/>
    <col min="32" max="32" width="8.28515625" customWidth="1"/>
    <col min="33" max="33" width="11.28515625" customWidth="1"/>
    <col min="34" max="34" width="13.140625" customWidth="1"/>
    <col min="35" max="35" width="7.85546875" customWidth="1"/>
    <col min="36" max="37" width="4.42578125" customWidth="1"/>
    <col min="38" max="38" width="9.5703125" customWidth="1"/>
  </cols>
  <sheetData>
    <row r="2" spans="1:42">
      <c r="A2" s="21" t="s">
        <v>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</row>
    <row r="3" spans="1:42">
      <c r="A3" s="21" t="s">
        <v>18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</row>
    <row r="4" spans="1:42">
      <c r="A4" s="21" t="s">
        <v>1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</row>
    <row r="6" spans="1:42">
      <c r="B6" s="22" t="s">
        <v>2</v>
      </c>
      <c r="C6" s="22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2"/>
      <c r="AN6" s="22"/>
      <c r="AO6" s="22"/>
    </row>
    <row r="7" spans="1:42" ht="40.5" customHeight="1">
      <c r="B7" s="24" t="s">
        <v>3</v>
      </c>
      <c r="C7" s="25" t="s">
        <v>4</v>
      </c>
      <c r="D7" s="24" t="s">
        <v>5</v>
      </c>
      <c r="E7" s="24"/>
      <c r="F7" s="24"/>
      <c r="G7" s="24"/>
      <c r="H7" s="24"/>
      <c r="I7" s="24"/>
      <c r="J7" s="27" t="s">
        <v>13</v>
      </c>
      <c r="K7" s="32" t="s">
        <v>14</v>
      </c>
      <c r="L7" s="34" t="s">
        <v>15</v>
      </c>
      <c r="M7" s="26" t="s">
        <v>6</v>
      </c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7" t="s">
        <v>13</v>
      </c>
      <c r="Z7" s="32" t="s">
        <v>14</v>
      </c>
      <c r="AA7" s="34" t="s">
        <v>15</v>
      </c>
      <c r="AB7" s="26" t="s">
        <v>7</v>
      </c>
      <c r="AC7" s="26"/>
      <c r="AD7" s="26"/>
      <c r="AE7" s="26"/>
      <c r="AF7" s="26"/>
      <c r="AG7" s="26"/>
      <c r="AH7" s="26"/>
      <c r="AI7" s="26"/>
      <c r="AJ7" s="27" t="s">
        <v>13</v>
      </c>
      <c r="AK7" s="32" t="s">
        <v>14</v>
      </c>
      <c r="AL7" s="34" t="s">
        <v>15</v>
      </c>
      <c r="AM7" s="28" t="s">
        <v>8</v>
      </c>
      <c r="AN7" s="30" t="s">
        <v>9</v>
      </c>
      <c r="AO7" s="59" t="s">
        <v>10</v>
      </c>
    </row>
    <row r="8" spans="1:42" ht="225" customHeight="1">
      <c r="B8" s="24"/>
      <c r="C8" s="24"/>
      <c r="D8" s="17" t="s">
        <v>97</v>
      </c>
      <c r="E8" s="17" t="s">
        <v>98</v>
      </c>
      <c r="F8" s="17" t="s">
        <v>99</v>
      </c>
      <c r="G8" s="17" t="s">
        <v>100</v>
      </c>
      <c r="H8" s="17" t="s">
        <v>101</v>
      </c>
      <c r="I8" s="17" t="s">
        <v>102</v>
      </c>
      <c r="J8" s="27"/>
      <c r="K8" s="32"/>
      <c r="L8" s="34"/>
      <c r="M8" s="18" t="s">
        <v>103</v>
      </c>
      <c r="N8" s="17" t="s">
        <v>104</v>
      </c>
      <c r="O8" s="17" t="s">
        <v>105</v>
      </c>
      <c r="P8" s="17" t="s">
        <v>106</v>
      </c>
      <c r="Q8" s="17" t="s">
        <v>31</v>
      </c>
      <c r="R8" s="17" t="s">
        <v>32</v>
      </c>
      <c r="S8" s="17" t="s">
        <v>33</v>
      </c>
      <c r="T8" s="17" t="s">
        <v>34</v>
      </c>
      <c r="U8" s="17" t="s">
        <v>35</v>
      </c>
      <c r="V8" s="17" t="s">
        <v>36</v>
      </c>
      <c r="W8" s="17" t="s">
        <v>37</v>
      </c>
      <c r="X8" s="17" t="s">
        <v>38</v>
      </c>
      <c r="Y8" s="27"/>
      <c r="Z8" s="32"/>
      <c r="AA8" s="34"/>
      <c r="AB8" s="17" t="s">
        <v>107</v>
      </c>
      <c r="AC8" s="17" t="s">
        <v>108</v>
      </c>
      <c r="AD8" s="17" t="s">
        <v>109</v>
      </c>
      <c r="AE8" s="17" t="s">
        <v>110</v>
      </c>
      <c r="AF8" s="17" t="s">
        <v>111</v>
      </c>
      <c r="AG8" s="17" t="s">
        <v>112</v>
      </c>
      <c r="AH8" s="17" t="s">
        <v>113</v>
      </c>
      <c r="AI8" s="17" t="s">
        <v>114</v>
      </c>
      <c r="AJ8" s="27"/>
      <c r="AK8" s="32"/>
      <c r="AL8" s="34"/>
      <c r="AM8" s="29"/>
      <c r="AN8" s="30"/>
      <c r="AO8" s="60"/>
    </row>
    <row r="9" spans="1:42">
      <c r="B9" s="1">
        <v>1</v>
      </c>
      <c r="C9" s="1" t="s">
        <v>116</v>
      </c>
      <c r="D9" s="1">
        <v>2</v>
      </c>
      <c r="E9" s="1">
        <v>2</v>
      </c>
      <c r="F9" s="1">
        <v>2</v>
      </c>
      <c r="G9" s="1">
        <v>2</v>
      </c>
      <c r="H9" s="1">
        <v>2</v>
      </c>
      <c r="I9" s="1">
        <v>2</v>
      </c>
      <c r="J9" s="6">
        <f>SUM(D9:I9)</f>
        <v>12</v>
      </c>
      <c r="K9" s="8">
        <f>AVERAGE(D9:I9)</f>
        <v>2</v>
      </c>
      <c r="L9" s="11" t="str">
        <f>IF(D9="","",VLOOKUP(K9,$J$85:$K$87,2,TRUE))</f>
        <v>ІІ ур</v>
      </c>
      <c r="M9" s="1">
        <v>2</v>
      </c>
      <c r="N9" s="1">
        <v>2</v>
      </c>
      <c r="O9" s="1">
        <v>2</v>
      </c>
      <c r="P9" s="1">
        <v>2</v>
      </c>
      <c r="Q9" s="1">
        <v>2</v>
      </c>
      <c r="R9" s="1">
        <v>2</v>
      </c>
      <c r="S9" s="1">
        <v>2</v>
      </c>
      <c r="T9" s="1">
        <v>2</v>
      </c>
      <c r="U9" s="1">
        <v>2</v>
      </c>
      <c r="V9" s="1">
        <v>2</v>
      </c>
      <c r="W9" s="1">
        <v>2</v>
      </c>
      <c r="X9" s="1">
        <v>2</v>
      </c>
      <c r="Y9" s="6">
        <f>SUM(M9:X9)</f>
        <v>24</v>
      </c>
      <c r="Z9" s="8">
        <f>AVERAGE(M9:X9)</f>
        <v>2</v>
      </c>
      <c r="AA9" s="11" t="str">
        <f>IF(K9="","",VLOOKUP(Z9,$J$85:$K$87,2,TRUE))</f>
        <v>ІІ ур</v>
      </c>
      <c r="AB9" s="1">
        <v>2</v>
      </c>
      <c r="AC9" s="1">
        <v>2</v>
      </c>
      <c r="AD9" s="1">
        <v>2</v>
      </c>
      <c r="AE9" s="1">
        <v>2</v>
      </c>
      <c r="AF9" s="1">
        <v>2</v>
      </c>
      <c r="AG9" s="1">
        <v>2</v>
      </c>
      <c r="AH9" s="1">
        <v>2</v>
      </c>
      <c r="AI9" s="1">
        <v>2</v>
      </c>
      <c r="AJ9" s="6">
        <f>SUM(AB9:AI9)</f>
        <v>16</v>
      </c>
      <c r="AK9" s="8">
        <f>AVERAGE(AB9:AI9)</f>
        <v>2</v>
      </c>
      <c r="AL9" s="11" t="str">
        <f>IF(AD9="","",VLOOKUP(AK9,$J$85:$K$87,2,TRUE))</f>
        <v>ІІ ур</v>
      </c>
      <c r="AM9" s="7">
        <f>J9+Y9+AJ9</f>
        <v>52</v>
      </c>
      <c r="AN9" s="9">
        <f>AM9/26</f>
        <v>2</v>
      </c>
      <c r="AO9" s="11" t="str">
        <f t="shared" ref="AO9" si="0">IF(AG9="","",VLOOKUP(AN9,$J$85:$K$87,2,TRUE))</f>
        <v>ІІ ур</v>
      </c>
    </row>
    <row r="10" spans="1:42">
      <c r="B10" s="1">
        <v>2</v>
      </c>
      <c r="C10" s="1" t="s">
        <v>117</v>
      </c>
      <c r="D10" s="1">
        <v>2</v>
      </c>
      <c r="E10" s="1">
        <v>2</v>
      </c>
      <c r="F10" s="1">
        <v>2</v>
      </c>
      <c r="G10" s="1">
        <v>2</v>
      </c>
      <c r="H10" s="1">
        <v>2</v>
      </c>
      <c r="I10" s="1">
        <v>2</v>
      </c>
      <c r="J10" s="6">
        <f t="shared" ref="J10:J23" si="1">SUM(D10:I10)</f>
        <v>12</v>
      </c>
      <c r="K10" s="8">
        <f t="shared" ref="K10:K23" si="2">AVERAGE(D10:I10)</f>
        <v>2</v>
      </c>
      <c r="L10" s="11" t="str">
        <f>IF(D10="","",VLOOKUP(K10,$J$85:$K$87,2,TRUE))</f>
        <v>ІІ ур</v>
      </c>
      <c r="M10" s="1">
        <v>2</v>
      </c>
      <c r="N10" s="1">
        <v>2</v>
      </c>
      <c r="O10" s="1">
        <v>2</v>
      </c>
      <c r="P10" s="1">
        <v>2</v>
      </c>
      <c r="Q10" s="1">
        <v>2</v>
      </c>
      <c r="R10" s="1">
        <v>2</v>
      </c>
      <c r="S10" s="1">
        <v>2</v>
      </c>
      <c r="T10" s="1">
        <v>2</v>
      </c>
      <c r="U10" s="1">
        <v>2</v>
      </c>
      <c r="V10" s="1">
        <v>2</v>
      </c>
      <c r="W10" s="1">
        <v>2</v>
      </c>
      <c r="X10" s="1">
        <v>2</v>
      </c>
      <c r="Y10" s="6">
        <f t="shared" ref="Y10:Y23" si="3">SUM(M10:X10)</f>
        <v>24</v>
      </c>
      <c r="Z10" s="8">
        <f t="shared" ref="Z10:Z23" si="4">AVERAGE(M10:X10)</f>
        <v>2</v>
      </c>
      <c r="AA10" s="11" t="str">
        <f>IF(K10="","",VLOOKUP(Z10,$J$85:$K$87,2,TRUE))</f>
        <v>ІІ ур</v>
      </c>
      <c r="AB10" s="1">
        <v>2</v>
      </c>
      <c r="AC10" s="1">
        <v>2</v>
      </c>
      <c r="AD10" s="1">
        <v>2</v>
      </c>
      <c r="AE10" s="1">
        <v>2</v>
      </c>
      <c r="AF10" s="1">
        <v>2</v>
      </c>
      <c r="AG10" s="1">
        <v>2</v>
      </c>
      <c r="AH10" s="1">
        <v>2</v>
      </c>
      <c r="AI10" s="1">
        <v>2</v>
      </c>
      <c r="AJ10" s="6">
        <f t="shared" ref="AJ10:AJ23" si="5">SUM(AB10:AI10)</f>
        <v>16</v>
      </c>
      <c r="AK10" s="8">
        <f t="shared" ref="AK10:AK23" si="6">AVERAGE(AB10:AI10)</f>
        <v>2</v>
      </c>
      <c r="AL10" s="11" t="str">
        <f>IF(AD10="","",VLOOKUP(AK10,$J$85:$K$87,2,TRUE))</f>
        <v>ІІ ур</v>
      </c>
      <c r="AM10" s="7">
        <f t="shared" ref="AM10:AM23" si="7">J10+Y10+AJ10</f>
        <v>52</v>
      </c>
      <c r="AN10" s="9">
        <f t="shared" ref="AN10:AN23" si="8">AM10/26</f>
        <v>2</v>
      </c>
      <c r="AO10" s="11" t="str">
        <f>IF(AG10="","",VLOOKUP(AN10,$J$85:$K$87,2,TRUE))</f>
        <v>ІІ ур</v>
      </c>
    </row>
    <row r="11" spans="1:42">
      <c r="B11" s="1">
        <v>3</v>
      </c>
      <c r="C11" s="1" t="s">
        <v>118</v>
      </c>
      <c r="D11" s="1">
        <v>2</v>
      </c>
      <c r="E11" s="1">
        <v>2</v>
      </c>
      <c r="F11" s="1">
        <v>2</v>
      </c>
      <c r="G11" s="1">
        <v>2</v>
      </c>
      <c r="H11" s="1">
        <v>2</v>
      </c>
      <c r="I11" s="1">
        <v>2</v>
      </c>
      <c r="J11" s="6">
        <f t="shared" si="1"/>
        <v>12</v>
      </c>
      <c r="K11" s="8">
        <f t="shared" si="2"/>
        <v>2</v>
      </c>
      <c r="L11" s="11" t="str">
        <f>IF(D11="","",VLOOKUP(K11,$J$85:$K$87,2,TRUE))</f>
        <v>ІІ ур</v>
      </c>
      <c r="M11" s="1">
        <v>2</v>
      </c>
      <c r="N11" s="1">
        <v>2</v>
      </c>
      <c r="O11" s="1">
        <v>2</v>
      </c>
      <c r="P11" s="1">
        <v>2</v>
      </c>
      <c r="Q11" s="1">
        <v>2</v>
      </c>
      <c r="R11" s="1">
        <v>2</v>
      </c>
      <c r="S11" s="1">
        <v>2</v>
      </c>
      <c r="T11" s="1">
        <v>2</v>
      </c>
      <c r="U11" s="1">
        <v>2</v>
      </c>
      <c r="V11" s="1">
        <v>2</v>
      </c>
      <c r="W11" s="1">
        <v>2</v>
      </c>
      <c r="X11" s="1">
        <v>2</v>
      </c>
      <c r="Y11" s="6">
        <f t="shared" si="3"/>
        <v>24</v>
      </c>
      <c r="Z11" s="8">
        <f t="shared" si="4"/>
        <v>2</v>
      </c>
      <c r="AA11" s="11" t="str">
        <f>IF(K11="","",VLOOKUP(Z11,$J$85:$K$87,2,TRUE))</f>
        <v>ІІ ур</v>
      </c>
      <c r="AB11" s="1">
        <v>2</v>
      </c>
      <c r="AC11" s="1">
        <v>2</v>
      </c>
      <c r="AD11" s="1">
        <v>2</v>
      </c>
      <c r="AE11" s="1">
        <v>2</v>
      </c>
      <c r="AF11" s="1">
        <v>2</v>
      </c>
      <c r="AG11" s="1">
        <v>2</v>
      </c>
      <c r="AH11" s="1">
        <v>2</v>
      </c>
      <c r="AI11" s="1">
        <v>2</v>
      </c>
      <c r="AJ11" s="6">
        <f t="shared" si="5"/>
        <v>16</v>
      </c>
      <c r="AK11" s="8">
        <f t="shared" si="6"/>
        <v>2</v>
      </c>
      <c r="AL11" s="11" t="str">
        <f>IF(AD11="","",VLOOKUP(AK11,$J$85:$K$87,2,TRUE))</f>
        <v>ІІ ур</v>
      </c>
      <c r="AM11" s="7">
        <f t="shared" si="7"/>
        <v>52</v>
      </c>
      <c r="AN11" s="9">
        <f t="shared" si="8"/>
        <v>2</v>
      </c>
      <c r="AO11" s="11" t="str">
        <f>IF(AG11="","",VLOOKUP(AN11,$J$85:$K$87,2,TRUE))</f>
        <v>ІІ ур</v>
      </c>
    </row>
    <row r="12" spans="1:42">
      <c r="B12" s="1">
        <v>4</v>
      </c>
      <c r="C12" s="1" t="s">
        <v>119</v>
      </c>
      <c r="D12" s="1">
        <v>2</v>
      </c>
      <c r="E12" s="1">
        <v>2</v>
      </c>
      <c r="F12" s="1">
        <v>2</v>
      </c>
      <c r="G12" s="1">
        <v>2</v>
      </c>
      <c r="H12" s="1">
        <v>2</v>
      </c>
      <c r="I12" s="1">
        <v>2</v>
      </c>
      <c r="J12" s="6">
        <f t="shared" si="1"/>
        <v>12</v>
      </c>
      <c r="K12" s="8">
        <f t="shared" si="2"/>
        <v>2</v>
      </c>
      <c r="L12" s="11" t="str">
        <f>IF(D12="","",VLOOKUP(K12,$J$85:$K$87,2,TRUE))</f>
        <v>ІІ ур</v>
      </c>
      <c r="M12" s="1">
        <v>2</v>
      </c>
      <c r="N12" s="1">
        <v>2</v>
      </c>
      <c r="O12" s="1">
        <v>2</v>
      </c>
      <c r="P12" s="1">
        <v>2</v>
      </c>
      <c r="Q12" s="1">
        <v>2</v>
      </c>
      <c r="R12" s="1">
        <v>2</v>
      </c>
      <c r="S12" s="1">
        <v>2</v>
      </c>
      <c r="T12" s="1">
        <v>2</v>
      </c>
      <c r="U12" s="1">
        <v>2</v>
      </c>
      <c r="V12" s="1">
        <v>2</v>
      </c>
      <c r="W12" s="1">
        <v>2</v>
      </c>
      <c r="X12" s="1">
        <v>2</v>
      </c>
      <c r="Y12" s="6">
        <f t="shared" si="3"/>
        <v>24</v>
      </c>
      <c r="Z12" s="8">
        <f t="shared" si="4"/>
        <v>2</v>
      </c>
      <c r="AA12" s="11" t="str">
        <f>IF(K12="","",VLOOKUP(Z12,$J$85:$K$87,2,TRUE))</f>
        <v>ІІ ур</v>
      </c>
      <c r="AB12" s="1">
        <v>2</v>
      </c>
      <c r="AC12" s="1">
        <v>2</v>
      </c>
      <c r="AD12" s="1">
        <v>2</v>
      </c>
      <c r="AE12" s="1">
        <v>2</v>
      </c>
      <c r="AF12" s="1">
        <v>2</v>
      </c>
      <c r="AG12" s="1">
        <v>2</v>
      </c>
      <c r="AH12" s="1">
        <v>2</v>
      </c>
      <c r="AI12" s="1">
        <v>2</v>
      </c>
      <c r="AJ12" s="6">
        <f t="shared" si="5"/>
        <v>16</v>
      </c>
      <c r="AK12" s="8">
        <f t="shared" si="6"/>
        <v>2</v>
      </c>
      <c r="AL12" s="11" t="str">
        <f>IF(AD12="","",VLOOKUP(AK12,$J$85:$K$87,2,TRUE))</f>
        <v>ІІ ур</v>
      </c>
      <c r="AM12" s="7">
        <f t="shared" si="7"/>
        <v>52</v>
      </c>
      <c r="AN12" s="9">
        <f t="shared" si="8"/>
        <v>2</v>
      </c>
      <c r="AO12" s="11" t="str">
        <f>IF(AG12="","",VLOOKUP(AN12,$J$85:$K$87,2,TRUE))</f>
        <v>ІІ ур</v>
      </c>
    </row>
    <row r="13" spans="1:42">
      <c r="B13" s="1">
        <v>5</v>
      </c>
      <c r="C13" s="1" t="s">
        <v>120</v>
      </c>
      <c r="D13" s="1">
        <v>2</v>
      </c>
      <c r="E13" s="1">
        <v>2</v>
      </c>
      <c r="F13" s="1">
        <v>2</v>
      </c>
      <c r="G13" s="1">
        <v>2</v>
      </c>
      <c r="H13" s="1">
        <v>2</v>
      </c>
      <c r="I13" s="1">
        <v>2</v>
      </c>
      <c r="J13" s="6">
        <f t="shared" si="1"/>
        <v>12</v>
      </c>
      <c r="K13" s="8">
        <f t="shared" si="2"/>
        <v>2</v>
      </c>
      <c r="L13" s="11" t="str">
        <f>IF(D13="","",VLOOKUP(K13,$J$85:$K$87,2,TRUE))</f>
        <v>ІІ ур</v>
      </c>
      <c r="M13" s="1">
        <v>2</v>
      </c>
      <c r="N13" s="1">
        <v>2</v>
      </c>
      <c r="O13" s="1">
        <v>2</v>
      </c>
      <c r="P13" s="1">
        <v>2</v>
      </c>
      <c r="Q13" s="1">
        <v>2</v>
      </c>
      <c r="R13" s="1">
        <v>2</v>
      </c>
      <c r="S13" s="1">
        <v>2</v>
      </c>
      <c r="T13" s="1">
        <v>2</v>
      </c>
      <c r="U13" s="1">
        <v>2</v>
      </c>
      <c r="V13" s="1">
        <v>2</v>
      </c>
      <c r="W13" s="1">
        <v>2</v>
      </c>
      <c r="X13" s="1">
        <v>2</v>
      </c>
      <c r="Y13" s="6">
        <f t="shared" si="3"/>
        <v>24</v>
      </c>
      <c r="Z13" s="8">
        <f t="shared" si="4"/>
        <v>2</v>
      </c>
      <c r="AA13" s="11" t="str">
        <f>IF(K13="","",VLOOKUP(Z13,$J$85:$K$87,2,TRUE))</f>
        <v>ІІ ур</v>
      </c>
      <c r="AB13" s="1">
        <v>2</v>
      </c>
      <c r="AC13" s="1">
        <v>2</v>
      </c>
      <c r="AD13" s="1">
        <v>2</v>
      </c>
      <c r="AE13" s="1">
        <v>2</v>
      </c>
      <c r="AF13" s="1">
        <v>2</v>
      </c>
      <c r="AG13" s="1">
        <v>2</v>
      </c>
      <c r="AH13" s="1">
        <v>2</v>
      </c>
      <c r="AI13" s="1">
        <v>2</v>
      </c>
      <c r="AJ13" s="6">
        <f t="shared" si="5"/>
        <v>16</v>
      </c>
      <c r="AK13" s="8">
        <f t="shared" si="6"/>
        <v>2</v>
      </c>
      <c r="AL13" s="11" t="str">
        <f>IF(AD13="","",VLOOKUP(AK13,$J$85:$K$87,2,TRUE))</f>
        <v>ІІ ур</v>
      </c>
      <c r="AM13" s="7">
        <f t="shared" si="7"/>
        <v>52</v>
      </c>
      <c r="AN13" s="9">
        <f t="shared" si="8"/>
        <v>2</v>
      </c>
      <c r="AO13" s="11" t="str">
        <f>IF(AG13="","",VLOOKUP(AN13,$J$85:$K$87,2,TRUE))</f>
        <v>ІІ ур</v>
      </c>
    </row>
    <row r="14" spans="1:42">
      <c r="B14" s="1">
        <v>6</v>
      </c>
      <c r="C14" s="1" t="s">
        <v>121</v>
      </c>
      <c r="D14" s="1">
        <v>2</v>
      </c>
      <c r="E14" s="1">
        <v>2</v>
      </c>
      <c r="F14" s="1">
        <v>2</v>
      </c>
      <c r="G14" s="1">
        <v>2</v>
      </c>
      <c r="H14" s="1">
        <v>2</v>
      </c>
      <c r="I14" s="1">
        <v>2</v>
      </c>
      <c r="J14" s="6">
        <f t="shared" si="1"/>
        <v>12</v>
      </c>
      <c r="K14" s="8">
        <f t="shared" si="2"/>
        <v>2</v>
      </c>
      <c r="L14" s="11" t="str">
        <f>IF(D14="","",VLOOKUP(K14,$J$85:$K$87,2,TRUE))</f>
        <v>ІІ ур</v>
      </c>
      <c r="M14" s="1">
        <v>2</v>
      </c>
      <c r="N14" s="1">
        <v>2</v>
      </c>
      <c r="O14" s="1">
        <v>2</v>
      </c>
      <c r="P14" s="1">
        <v>2</v>
      </c>
      <c r="Q14" s="1">
        <v>2</v>
      </c>
      <c r="R14" s="1">
        <v>2</v>
      </c>
      <c r="S14" s="1">
        <v>2</v>
      </c>
      <c r="T14" s="1">
        <v>2</v>
      </c>
      <c r="U14" s="1">
        <v>2</v>
      </c>
      <c r="V14" s="1">
        <v>2</v>
      </c>
      <c r="W14" s="1">
        <v>2</v>
      </c>
      <c r="X14" s="1">
        <v>2</v>
      </c>
      <c r="Y14" s="6">
        <f t="shared" si="3"/>
        <v>24</v>
      </c>
      <c r="Z14" s="8">
        <f t="shared" si="4"/>
        <v>2</v>
      </c>
      <c r="AA14" s="11" t="str">
        <f>IF(K14="","",VLOOKUP(Z14,$J$85:$K$87,2,TRUE))</f>
        <v>ІІ ур</v>
      </c>
      <c r="AB14" s="1">
        <v>2</v>
      </c>
      <c r="AC14" s="1">
        <v>2</v>
      </c>
      <c r="AD14" s="1">
        <v>2</v>
      </c>
      <c r="AE14" s="1">
        <v>2</v>
      </c>
      <c r="AF14" s="1">
        <v>2</v>
      </c>
      <c r="AG14" s="1">
        <v>2</v>
      </c>
      <c r="AH14" s="1">
        <v>2</v>
      </c>
      <c r="AI14" s="1">
        <v>2</v>
      </c>
      <c r="AJ14" s="6">
        <f t="shared" si="5"/>
        <v>16</v>
      </c>
      <c r="AK14" s="8">
        <f t="shared" si="6"/>
        <v>2</v>
      </c>
      <c r="AL14" s="11" t="str">
        <f>IF(AD14="","",VLOOKUP(AK14,$J$85:$K$87,2,TRUE))</f>
        <v>ІІ ур</v>
      </c>
      <c r="AM14" s="7">
        <f t="shared" si="7"/>
        <v>52</v>
      </c>
      <c r="AN14" s="9">
        <f t="shared" si="8"/>
        <v>2</v>
      </c>
      <c r="AO14" s="11" t="str">
        <f>IF(AG14="","",VLOOKUP(AN14,$J$85:$K$87,2,TRUE))</f>
        <v>ІІ ур</v>
      </c>
    </row>
    <row r="15" spans="1:42">
      <c r="B15" s="1">
        <v>7</v>
      </c>
      <c r="C15" s="1" t="s">
        <v>122</v>
      </c>
      <c r="D15" s="1">
        <v>2</v>
      </c>
      <c r="E15" s="1">
        <v>2</v>
      </c>
      <c r="F15" s="1">
        <v>2</v>
      </c>
      <c r="G15" s="1">
        <v>2</v>
      </c>
      <c r="H15" s="1">
        <v>2</v>
      </c>
      <c r="I15" s="1">
        <v>2</v>
      </c>
      <c r="J15" s="6">
        <f t="shared" si="1"/>
        <v>12</v>
      </c>
      <c r="K15" s="8">
        <f t="shared" si="2"/>
        <v>2</v>
      </c>
      <c r="L15" s="11" t="str">
        <f>IF(D15="","",VLOOKUP(K15,$J$85:$K$87,2,TRUE))</f>
        <v>ІІ ур</v>
      </c>
      <c r="M15" s="1">
        <v>2</v>
      </c>
      <c r="N15" s="1">
        <v>2</v>
      </c>
      <c r="O15" s="1">
        <v>2</v>
      </c>
      <c r="P15" s="1">
        <v>2</v>
      </c>
      <c r="Q15" s="1">
        <v>2</v>
      </c>
      <c r="R15" s="1">
        <v>2</v>
      </c>
      <c r="S15" s="1">
        <v>2</v>
      </c>
      <c r="T15" s="1">
        <v>2</v>
      </c>
      <c r="U15" s="1">
        <v>2</v>
      </c>
      <c r="V15" s="1">
        <v>2</v>
      </c>
      <c r="W15" s="1">
        <v>2</v>
      </c>
      <c r="X15" s="1">
        <v>2</v>
      </c>
      <c r="Y15" s="6">
        <f t="shared" si="3"/>
        <v>24</v>
      </c>
      <c r="Z15" s="8">
        <f t="shared" si="4"/>
        <v>2</v>
      </c>
      <c r="AA15" s="11" t="str">
        <f>IF(K15="","",VLOOKUP(Z15,$J$85:$K$87,2,TRUE))</f>
        <v>ІІ ур</v>
      </c>
      <c r="AB15" s="1">
        <v>2</v>
      </c>
      <c r="AC15" s="1">
        <v>2</v>
      </c>
      <c r="AD15" s="1">
        <v>2</v>
      </c>
      <c r="AE15" s="1">
        <v>2</v>
      </c>
      <c r="AF15" s="1">
        <v>2</v>
      </c>
      <c r="AG15" s="1">
        <v>2</v>
      </c>
      <c r="AH15" s="1">
        <v>2</v>
      </c>
      <c r="AI15" s="1">
        <v>2</v>
      </c>
      <c r="AJ15" s="6">
        <f t="shared" si="5"/>
        <v>16</v>
      </c>
      <c r="AK15" s="8">
        <f t="shared" si="6"/>
        <v>2</v>
      </c>
      <c r="AL15" s="11" t="str">
        <f>IF(AD15="","",VLOOKUP(AK15,$J$85:$K$87,2,TRUE))</f>
        <v>ІІ ур</v>
      </c>
      <c r="AM15" s="7">
        <f t="shared" si="7"/>
        <v>52</v>
      </c>
      <c r="AN15" s="9">
        <f t="shared" si="8"/>
        <v>2</v>
      </c>
      <c r="AO15" s="11" t="str">
        <f>IF(AG15="","",VLOOKUP(AN15,$J$85:$K$87,2,TRUE))</f>
        <v>ІІ ур</v>
      </c>
    </row>
    <row r="16" spans="1:42">
      <c r="B16" s="1">
        <v>8</v>
      </c>
      <c r="C16" s="1" t="s">
        <v>123</v>
      </c>
      <c r="D16" s="1">
        <v>2</v>
      </c>
      <c r="E16" s="1">
        <v>2</v>
      </c>
      <c r="F16" s="1">
        <v>2</v>
      </c>
      <c r="G16" s="1">
        <v>2</v>
      </c>
      <c r="H16" s="1">
        <v>2</v>
      </c>
      <c r="I16" s="1">
        <v>2</v>
      </c>
      <c r="J16" s="6">
        <f t="shared" si="1"/>
        <v>12</v>
      </c>
      <c r="K16" s="8">
        <f t="shared" si="2"/>
        <v>2</v>
      </c>
      <c r="L16" s="11" t="str">
        <f>IF(D16="","",VLOOKUP(K16,$J$85:$K$87,2,TRUE))</f>
        <v>ІІ ур</v>
      </c>
      <c r="M16" s="1">
        <v>2</v>
      </c>
      <c r="N16" s="1">
        <v>2</v>
      </c>
      <c r="O16" s="1">
        <v>2</v>
      </c>
      <c r="P16" s="1">
        <v>2</v>
      </c>
      <c r="Q16" s="1">
        <v>2</v>
      </c>
      <c r="R16" s="1">
        <v>2</v>
      </c>
      <c r="S16" s="1">
        <v>2</v>
      </c>
      <c r="T16" s="1">
        <v>2</v>
      </c>
      <c r="U16" s="1">
        <v>2</v>
      </c>
      <c r="V16" s="1">
        <v>2</v>
      </c>
      <c r="W16" s="1">
        <v>2</v>
      </c>
      <c r="X16" s="1">
        <v>2</v>
      </c>
      <c r="Y16" s="6">
        <f t="shared" si="3"/>
        <v>24</v>
      </c>
      <c r="Z16" s="8">
        <f t="shared" si="4"/>
        <v>2</v>
      </c>
      <c r="AA16" s="11" t="str">
        <f>IF(K16="","",VLOOKUP(Z16,$J$85:$K$87,2,TRUE))</f>
        <v>ІІ ур</v>
      </c>
      <c r="AB16" s="1">
        <v>2</v>
      </c>
      <c r="AC16" s="1">
        <v>2</v>
      </c>
      <c r="AD16" s="1">
        <v>2</v>
      </c>
      <c r="AE16" s="1">
        <v>2</v>
      </c>
      <c r="AF16" s="1">
        <v>2</v>
      </c>
      <c r="AG16" s="1">
        <v>2</v>
      </c>
      <c r="AH16" s="1">
        <v>2</v>
      </c>
      <c r="AI16" s="1">
        <v>2</v>
      </c>
      <c r="AJ16" s="6">
        <f t="shared" si="5"/>
        <v>16</v>
      </c>
      <c r="AK16" s="8">
        <f t="shared" si="6"/>
        <v>2</v>
      </c>
      <c r="AL16" s="11" t="str">
        <f>IF(AD16="","",VLOOKUP(AK16,$J$85:$K$87,2,TRUE))</f>
        <v>ІІ ур</v>
      </c>
      <c r="AM16" s="7">
        <f t="shared" si="7"/>
        <v>52</v>
      </c>
      <c r="AN16" s="9">
        <f t="shared" si="8"/>
        <v>2</v>
      </c>
      <c r="AO16" s="11" t="str">
        <f>IF(AG16="","",VLOOKUP(AN16,$J$85:$K$87,2,TRUE))</f>
        <v>ІІ ур</v>
      </c>
    </row>
    <row r="17" spans="2:41">
      <c r="B17" s="1">
        <v>9</v>
      </c>
      <c r="C17" s="1" t="s">
        <v>124</v>
      </c>
      <c r="D17" s="1">
        <v>2</v>
      </c>
      <c r="E17" s="1">
        <v>2</v>
      </c>
      <c r="F17" s="1">
        <v>2</v>
      </c>
      <c r="G17" s="1">
        <v>2</v>
      </c>
      <c r="H17" s="1">
        <v>2</v>
      </c>
      <c r="I17" s="1">
        <v>2</v>
      </c>
      <c r="J17" s="6">
        <f t="shared" si="1"/>
        <v>12</v>
      </c>
      <c r="K17" s="8">
        <f t="shared" si="2"/>
        <v>2</v>
      </c>
      <c r="L17" s="11" t="str">
        <f>IF(D17="","",VLOOKUP(K17,$J$85:$K$87,2,TRUE))</f>
        <v>ІІ ур</v>
      </c>
      <c r="M17" s="1">
        <v>2</v>
      </c>
      <c r="N17" s="1">
        <v>2</v>
      </c>
      <c r="O17" s="1">
        <v>2</v>
      </c>
      <c r="P17" s="1">
        <v>2</v>
      </c>
      <c r="Q17" s="1">
        <v>2</v>
      </c>
      <c r="R17" s="1">
        <v>2</v>
      </c>
      <c r="S17" s="1">
        <v>2</v>
      </c>
      <c r="T17" s="1">
        <v>2</v>
      </c>
      <c r="U17" s="1">
        <v>2</v>
      </c>
      <c r="V17" s="1">
        <v>2</v>
      </c>
      <c r="W17" s="1">
        <v>2</v>
      </c>
      <c r="X17" s="1">
        <v>2</v>
      </c>
      <c r="Y17" s="6">
        <f t="shared" si="3"/>
        <v>24</v>
      </c>
      <c r="Z17" s="8">
        <f t="shared" si="4"/>
        <v>2</v>
      </c>
      <c r="AA17" s="11" t="str">
        <f>IF(K17="","",VLOOKUP(Z17,$J$85:$K$87,2,TRUE))</f>
        <v>ІІ ур</v>
      </c>
      <c r="AB17" s="1">
        <v>2</v>
      </c>
      <c r="AC17" s="1">
        <v>2</v>
      </c>
      <c r="AD17" s="1">
        <v>2</v>
      </c>
      <c r="AE17" s="1">
        <v>2</v>
      </c>
      <c r="AF17" s="1">
        <v>2</v>
      </c>
      <c r="AG17" s="1">
        <v>2</v>
      </c>
      <c r="AH17" s="1">
        <v>2</v>
      </c>
      <c r="AI17" s="1">
        <v>2</v>
      </c>
      <c r="AJ17" s="6">
        <f t="shared" si="5"/>
        <v>16</v>
      </c>
      <c r="AK17" s="8">
        <f t="shared" si="6"/>
        <v>2</v>
      </c>
      <c r="AL17" s="11" t="str">
        <f>IF(AD17="","",VLOOKUP(AK17,$J$85:$K$87,2,TRUE))</f>
        <v>ІІ ур</v>
      </c>
      <c r="AM17" s="7">
        <f t="shared" si="7"/>
        <v>52</v>
      </c>
      <c r="AN17" s="9">
        <f t="shared" si="8"/>
        <v>2</v>
      </c>
      <c r="AO17" s="11" t="str">
        <f>IF(AG17="","",VLOOKUP(AN17,$J$85:$K$87,2,TRUE))</f>
        <v>ІІ ур</v>
      </c>
    </row>
    <row r="18" spans="2:41">
      <c r="B18" s="1">
        <v>10</v>
      </c>
      <c r="C18" s="1" t="s">
        <v>125</v>
      </c>
      <c r="D18" s="1">
        <v>2</v>
      </c>
      <c r="E18" s="1">
        <v>2</v>
      </c>
      <c r="F18" s="1">
        <v>2</v>
      </c>
      <c r="G18" s="1">
        <v>2</v>
      </c>
      <c r="H18" s="1">
        <v>2</v>
      </c>
      <c r="I18" s="1">
        <v>2</v>
      </c>
      <c r="J18" s="6">
        <f t="shared" si="1"/>
        <v>12</v>
      </c>
      <c r="K18" s="8">
        <f t="shared" si="2"/>
        <v>2</v>
      </c>
      <c r="L18" s="11" t="str">
        <f>IF(D18="","",VLOOKUP(K18,$J$85:$K$87,2,TRUE))</f>
        <v>ІІ ур</v>
      </c>
      <c r="M18" s="1">
        <v>2</v>
      </c>
      <c r="N18" s="1">
        <v>2</v>
      </c>
      <c r="O18" s="1">
        <v>2</v>
      </c>
      <c r="P18" s="1">
        <v>2</v>
      </c>
      <c r="Q18" s="1">
        <v>2</v>
      </c>
      <c r="R18" s="1">
        <v>2</v>
      </c>
      <c r="S18" s="1">
        <v>2</v>
      </c>
      <c r="T18" s="1">
        <v>2</v>
      </c>
      <c r="U18" s="1">
        <v>2</v>
      </c>
      <c r="V18" s="1">
        <v>2</v>
      </c>
      <c r="W18" s="1">
        <v>2</v>
      </c>
      <c r="X18" s="1">
        <v>2</v>
      </c>
      <c r="Y18" s="6">
        <f t="shared" si="3"/>
        <v>24</v>
      </c>
      <c r="Z18" s="8">
        <f t="shared" si="4"/>
        <v>2</v>
      </c>
      <c r="AA18" s="11" t="str">
        <f>IF(K18="","",VLOOKUP(Z18,$J$85:$K$87,2,TRUE))</f>
        <v>ІІ ур</v>
      </c>
      <c r="AB18" s="1">
        <v>2</v>
      </c>
      <c r="AC18" s="1">
        <v>2</v>
      </c>
      <c r="AD18" s="1">
        <v>2</v>
      </c>
      <c r="AE18" s="1">
        <v>2</v>
      </c>
      <c r="AF18" s="1">
        <v>2</v>
      </c>
      <c r="AG18" s="1">
        <v>2</v>
      </c>
      <c r="AH18" s="1">
        <v>2</v>
      </c>
      <c r="AI18" s="1">
        <v>2</v>
      </c>
      <c r="AJ18" s="6">
        <f t="shared" si="5"/>
        <v>16</v>
      </c>
      <c r="AK18" s="8">
        <f t="shared" si="6"/>
        <v>2</v>
      </c>
      <c r="AL18" s="11" t="str">
        <f>IF(AD18="","",VLOOKUP(AK18,$J$85:$K$87,2,TRUE))</f>
        <v>ІІ ур</v>
      </c>
      <c r="AM18" s="7">
        <f t="shared" si="7"/>
        <v>52</v>
      </c>
      <c r="AN18" s="9">
        <f t="shared" si="8"/>
        <v>2</v>
      </c>
      <c r="AO18" s="11" t="str">
        <f>IF(AG18="","",VLOOKUP(AN18,$J$85:$K$87,2,TRUE))</f>
        <v>ІІ ур</v>
      </c>
    </row>
    <row r="19" spans="2:41">
      <c r="B19" s="1">
        <v>11</v>
      </c>
      <c r="C19" s="1" t="s">
        <v>126</v>
      </c>
      <c r="D19" s="1">
        <v>2</v>
      </c>
      <c r="E19" s="1">
        <v>2</v>
      </c>
      <c r="F19" s="1">
        <v>2</v>
      </c>
      <c r="G19" s="1">
        <v>2</v>
      </c>
      <c r="H19" s="1">
        <v>2</v>
      </c>
      <c r="I19" s="1">
        <v>2</v>
      </c>
      <c r="J19" s="6">
        <f t="shared" si="1"/>
        <v>12</v>
      </c>
      <c r="K19" s="8">
        <f t="shared" si="2"/>
        <v>2</v>
      </c>
      <c r="L19" s="11" t="str">
        <f>IF(D19="","",VLOOKUP(K19,$J$85:$K$87,2,TRUE))</f>
        <v>ІІ ур</v>
      </c>
      <c r="M19" s="1">
        <v>2</v>
      </c>
      <c r="N19" s="1">
        <v>2</v>
      </c>
      <c r="O19" s="1">
        <v>2</v>
      </c>
      <c r="P19" s="1">
        <v>2</v>
      </c>
      <c r="Q19" s="1">
        <v>2</v>
      </c>
      <c r="R19" s="1">
        <v>2</v>
      </c>
      <c r="S19" s="1">
        <v>2</v>
      </c>
      <c r="T19" s="1">
        <v>2</v>
      </c>
      <c r="U19" s="1">
        <v>2</v>
      </c>
      <c r="V19" s="1">
        <v>2</v>
      </c>
      <c r="W19" s="1">
        <v>2</v>
      </c>
      <c r="X19" s="1">
        <v>2</v>
      </c>
      <c r="Y19" s="6">
        <f t="shared" si="3"/>
        <v>24</v>
      </c>
      <c r="Z19" s="8">
        <f t="shared" si="4"/>
        <v>2</v>
      </c>
      <c r="AA19" s="11" t="str">
        <f>IF(K19="","",VLOOKUP(Z19,$J$85:$K$87,2,TRUE))</f>
        <v>ІІ ур</v>
      </c>
      <c r="AB19" s="1">
        <v>2</v>
      </c>
      <c r="AC19" s="1">
        <v>2</v>
      </c>
      <c r="AD19" s="1">
        <v>2</v>
      </c>
      <c r="AE19" s="1">
        <v>2</v>
      </c>
      <c r="AF19" s="1">
        <v>2</v>
      </c>
      <c r="AG19" s="1">
        <v>2</v>
      </c>
      <c r="AH19" s="1">
        <v>2</v>
      </c>
      <c r="AI19" s="1">
        <v>2</v>
      </c>
      <c r="AJ19" s="6">
        <f t="shared" si="5"/>
        <v>16</v>
      </c>
      <c r="AK19" s="8">
        <f t="shared" si="6"/>
        <v>2</v>
      </c>
      <c r="AL19" s="11" t="str">
        <f>IF(AD19="","",VLOOKUP(AK19,$J$85:$K$87,2,TRUE))</f>
        <v>ІІ ур</v>
      </c>
      <c r="AM19" s="7">
        <f t="shared" si="7"/>
        <v>52</v>
      </c>
      <c r="AN19" s="9">
        <f t="shared" si="8"/>
        <v>2</v>
      </c>
      <c r="AO19" s="11" t="str">
        <f>IF(AG19="","",VLOOKUP(AN19,$J$85:$K$87,2,TRUE))</f>
        <v>ІІ ур</v>
      </c>
    </row>
    <row r="20" spans="2:41">
      <c r="B20" s="1">
        <v>12</v>
      </c>
      <c r="C20" s="1" t="s">
        <v>127</v>
      </c>
      <c r="D20" s="1">
        <v>2</v>
      </c>
      <c r="E20" s="1">
        <v>2</v>
      </c>
      <c r="F20" s="1">
        <v>2</v>
      </c>
      <c r="G20" s="1">
        <v>2</v>
      </c>
      <c r="H20" s="1">
        <v>2</v>
      </c>
      <c r="I20" s="1">
        <v>2</v>
      </c>
      <c r="J20" s="6">
        <f t="shared" si="1"/>
        <v>12</v>
      </c>
      <c r="K20" s="8">
        <f t="shared" si="2"/>
        <v>2</v>
      </c>
      <c r="L20" s="11" t="str">
        <f>IF(D20="","",VLOOKUP(K20,$J$85:$K$87,2,TRUE))</f>
        <v>ІІ ур</v>
      </c>
      <c r="M20" s="1">
        <v>2</v>
      </c>
      <c r="N20" s="1">
        <v>2</v>
      </c>
      <c r="O20" s="1">
        <v>2</v>
      </c>
      <c r="P20" s="1">
        <v>2</v>
      </c>
      <c r="Q20" s="1">
        <v>2</v>
      </c>
      <c r="R20" s="1">
        <v>2</v>
      </c>
      <c r="S20" s="1">
        <v>2</v>
      </c>
      <c r="T20" s="1">
        <v>2</v>
      </c>
      <c r="U20" s="1">
        <v>2</v>
      </c>
      <c r="V20" s="1">
        <v>2</v>
      </c>
      <c r="W20" s="1">
        <v>2</v>
      </c>
      <c r="X20" s="1">
        <v>2</v>
      </c>
      <c r="Y20" s="6">
        <f t="shared" si="3"/>
        <v>24</v>
      </c>
      <c r="Z20" s="8">
        <f t="shared" si="4"/>
        <v>2</v>
      </c>
      <c r="AA20" s="11" t="str">
        <f>IF(K20="","",VLOOKUP(Z20,$J$85:$K$87,2,TRUE))</f>
        <v>ІІ ур</v>
      </c>
      <c r="AB20" s="1">
        <v>2</v>
      </c>
      <c r="AC20" s="1">
        <v>2</v>
      </c>
      <c r="AD20" s="1">
        <v>2</v>
      </c>
      <c r="AE20" s="1">
        <v>2</v>
      </c>
      <c r="AF20" s="1">
        <v>2</v>
      </c>
      <c r="AG20" s="1">
        <v>2</v>
      </c>
      <c r="AH20" s="1">
        <v>2</v>
      </c>
      <c r="AI20" s="1">
        <v>2</v>
      </c>
      <c r="AJ20" s="6">
        <f t="shared" si="5"/>
        <v>16</v>
      </c>
      <c r="AK20" s="8">
        <f t="shared" si="6"/>
        <v>2</v>
      </c>
      <c r="AL20" s="11" t="str">
        <f>IF(AD20="","",VLOOKUP(AK20,$J$85:$K$87,2,TRUE))</f>
        <v>ІІ ур</v>
      </c>
      <c r="AM20" s="7">
        <f t="shared" si="7"/>
        <v>52</v>
      </c>
      <c r="AN20" s="9">
        <f t="shared" si="8"/>
        <v>2</v>
      </c>
      <c r="AO20" s="11" t="str">
        <f>IF(AG20="","",VLOOKUP(AN20,$J$85:$K$87,2,TRUE))</f>
        <v>ІІ ур</v>
      </c>
    </row>
    <row r="21" spans="2:41">
      <c r="B21" s="1">
        <v>13</v>
      </c>
      <c r="C21" s="1" t="s">
        <v>128</v>
      </c>
      <c r="D21" s="1">
        <v>2</v>
      </c>
      <c r="E21" s="1">
        <v>2</v>
      </c>
      <c r="F21" s="1">
        <v>2</v>
      </c>
      <c r="G21" s="1">
        <v>2</v>
      </c>
      <c r="H21" s="1">
        <v>2</v>
      </c>
      <c r="I21" s="1">
        <v>2</v>
      </c>
      <c r="J21" s="6">
        <f t="shared" si="1"/>
        <v>12</v>
      </c>
      <c r="K21" s="8">
        <f t="shared" si="2"/>
        <v>2</v>
      </c>
      <c r="L21" s="11" t="str">
        <f>IF(D21="","",VLOOKUP(K21,$J$85:$K$87,2,TRUE))</f>
        <v>ІІ ур</v>
      </c>
      <c r="M21" s="1">
        <v>2</v>
      </c>
      <c r="N21" s="1">
        <v>2</v>
      </c>
      <c r="O21" s="1">
        <v>2</v>
      </c>
      <c r="P21" s="1">
        <v>2</v>
      </c>
      <c r="Q21" s="1">
        <v>2</v>
      </c>
      <c r="R21" s="1">
        <v>2</v>
      </c>
      <c r="S21" s="1">
        <v>2</v>
      </c>
      <c r="T21" s="1">
        <v>2</v>
      </c>
      <c r="U21" s="1">
        <v>2</v>
      </c>
      <c r="V21" s="1">
        <v>2</v>
      </c>
      <c r="W21" s="1">
        <v>2</v>
      </c>
      <c r="X21" s="1">
        <v>2</v>
      </c>
      <c r="Y21" s="6">
        <f t="shared" si="3"/>
        <v>24</v>
      </c>
      <c r="Z21" s="8">
        <f t="shared" si="4"/>
        <v>2</v>
      </c>
      <c r="AA21" s="11" t="str">
        <f>IF(K21="","",VLOOKUP(Z21,$J$85:$K$87,2,TRUE))</f>
        <v>ІІ ур</v>
      </c>
      <c r="AB21" s="1">
        <v>2</v>
      </c>
      <c r="AC21" s="1">
        <v>2</v>
      </c>
      <c r="AD21" s="1">
        <v>2</v>
      </c>
      <c r="AE21" s="1">
        <v>2</v>
      </c>
      <c r="AF21" s="1">
        <v>2</v>
      </c>
      <c r="AG21" s="1">
        <v>2</v>
      </c>
      <c r="AH21" s="1">
        <v>2</v>
      </c>
      <c r="AI21" s="1">
        <v>2</v>
      </c>
      <c r="AJ21" s="6">
        <f t="shared" si="5"/>
        <v>16</v>
      </c>
      <c r="AK21" s="8">
        <f t="shared" si="6"/>
        <v>2</v>
      </c>
      <c r="AL21" s="11" t="str">
        <f>IF(AD21="","",VLOOKUP(AK21,$J$85:$K$87,2,TRUE))</f>
        <v>ІІ ур</v>
      </c>
      <c r="AM21" s="7">
        <f t="shared" si="7"/>
        <v>52</v>
      </c>
      <c r="AN21" s="9">
        <f t="shared" si="8"/>
        <v>2</v>
      </c>
      <c r="AO21" s="11" t="str">
        <f>IF(AG21="","",VLOOKUP(AN21,$J$85:$K$87,2,TRUE))</f>
        <v>ІІ ур</v>
      </c>
    </row>
    <row r="22" spans="2:41">
      <c r="B22" s="1">
        <v>14</v>
      </c>
      <c r="C22" s="1" t="s">
        <v>129</v>
      </c>
      <c r="D22" s="1">
        <v>2</v>
      </c>
      <c r="E22" s="1">
        <v>2</v>
      </c>
      <c r="F22" s="1">
        <v>2</v>
      </c>
      <c r="G22" s="1">
        <v>2</v>
      </c>
      <c r="H22" s="1">
        <v>2</v>
      </c>
      <c r="I22" s="1">
        <v>2</v>
      </c>
      <c r="J22" s="6">
        <f t="shared" si="1"/>
        <v>12</v>
      </c>
      <c r="K22" s="8">
        <f t="shared" si="2"/>
        <v>2</v>
      </c>
      <c r="L22" s="11" t="str">
        <f>IF(D22="","",VLOOKUP(K22,$J$85:$K$87,2,TRUE))</f>
        <v>ІІ ур</v>
      </c>
      <c r="M22" s="1">
        <v>2</v>
      </c>
      <c r="N22" s="1">
        <v>2</v>
      </c>
      <c r="O22" s="1">
        <v>2</v>
      </c>
      <c r="P22" s="1">
        <v>2</v>
      </c>
      <c r="Q22" s="1">
        <v>2</v>
      </c>
      <c r="R22" s="1">
        <v>2</v>
      </c>
      <c r="S22" s="1">
        <v>2</v>
      </c>
      <c r="T22" s="1">
        <v>2</v>
      </c>
      <c r="U22" s="1">
        <v>2</v>
      </c>
      <c r="V22" s="1">
        <v>2</v>
      </c>
      <c r="W22" s="1">
        <v>2</v>
      </c>
      <c r="X22" s="1">
        <v>2</v>
      </c>
      <c r="Y22" s="6">
        <f t="shared" si="3"/>
        <v>24</v>
      </c>
      <c r="Z22" s="8">
        <f t="shared" si="4"/>
        <v>2</v>
      </c>
      <c r="AA22" s="11" t="str">
        <f>IF(K22="","",VLOOKUP(Z22,$J$85:$K$87,2,TRUE))</f>
        <v>ІІ ур</v>
      </c>
      <c r="AB22" s="1">
        <v>2</v>
      </c>
      <c r="AC22" s="1">
        <v>2</v>
      </c>
      <c r="AD22" s="1">
        <v>2</v>
      </c>
      <c r="AE22" s="1">
        <v>2</v>
      </c>
      <c r="AF22" s="1">
        <v>2</v>
      </c>
      <c r="AG22" s="1">
        <v>2</v>
      </c>
      <c r="AH22" s="1">
        <v>2</v>
      </c>
      <c r="AI22" s="1">
        <v>2</v>
      </c>
      <c r="AJ22" s="6">
        <f t="shared" si="5"/>
        <v>16</v>
      </c>
      <c r="AK22" s="8">
        <f t="shared" si="6"/>
        <v>2</v>
      </c>
      <c r="AL22" s="11" t="str">
        <f>IF(AD22="","",VLOOKUP(AK22,$J$85:$K$87,2,TRUE))</f>
        <v>ІІ ур</v>
      </c>
      <c r="AM22" s="7">
        <f t="shared" si="7"/>
        <v>52</v>
      </c>
      <c r="AN22" s="9">
        <f t="shared" si="8"/>
        <v>2</v>
      </c>
      <c r="AO22" s="11" t="str">
        <f>IF(AG22="","",VLOOKUP(AN22,$J$85:$K$87,2,TRUE))</f>
        <v>ІІ ур</v>
      </c>
    </row>
    <row r="23" spans="2:41">
      <c r="B23" s="1">
        <v>15</v>
      </c>
      <c r="C23" s="1" t="s">
        <v>130</v>
      </c>
      <c r="D23" s="1">
        <v>2</v>
      </c>
      <c r="E23" s="1">
        <v>2</v>
      </c>
      <c r="F23" s="1">
        <v>2</v>
      </c>
      <c r="G23" s="1">
        <v>2</v>
      </c>
      <c r="H23" s="1">
        <v>2</v>
      </c>
      <c r="I23" s="1">
        <v>2</v>
      </c>
      <c r="J23" s="6">
        <f t="shared" si="1"/>
        <v>12</v>
      </c>
      <c r="K23" s="8">
        <f t="shared" si="2"/>
        <v>2</v>
      </c>
      <c r="L23" s="11" t="str">
        <f>IF(D23="","",VLOOKUP(K23,$J$85:$K$87,2,TRUE))</f>
        <v>ІІ ур</v>
      </c>
      <c r="M23" s="1">
        <v>2</v>
      </c>
      <c r="N23" s="1">
        <v>2</v>
      </c>
      <c r="O23" s="1">
        <v>2</v>
      </c>
      <c r="P23" s="1">
        <v>2</v>
      </c>
      <c r="Q23" s="1">
        <v>2</v>
      </c>
      <c r="R23" s="1">
        <v>2</v>
      </c>
      <c r="S23" s="1">
        <v>2</v>
      </c>
      <c r="T23" s="1">
        <v>2</v>
      </c>
      <c r="U23" s="1">
        <v>2</v>
      </c>
      <c r="V23" s="1">
        <v>2</v>
      </c>
      <c r="W23" s="1">
        <v>2</v>
      </c>
      <c r="X23" s="1">
        <v>2</v>
      </c>
      <c r="Y23" s="6">
        <f t="shared" si="3"/>
        <v>24</v>
      </c>
      <c r="Z23" s="8">
        <f t="shared" si="4"/>
        <v>2</v>
      </c>
      <c r="AA23" s="11" t="str">
        <f>IF(K23="","",VLOOKUP(Z23,$J$85:$K$87,2,TRUE))</f>
        <v>ІІ ур</v>
      </c>
      <c r="AB23" s="1">
        <v>2</v>
      </c>
      <c r="AC23" s="1">
        <v>2</v>
      </c>
      <c r="AD23" s="1">
        <v>2</v>
      </c>
      <c r="AE23" s="1">
        <v>2</v>
      </c>
      <c r="AF23" s="1">
        <v>2</v>
      </c>
      <c r="AG23" s="1">
        <v>2</v>
      </c>
      <c r="AH23" s="1">
        <v>2</v>
      </c>
      <c r="AI23" s="1">
        <v>2</v>
      </c>
      <c r="AJ23" s="6">
        <f t="shared" si="5"/>
        <v>16</v>
      </c>
      <c r="AK23" s="8">
        <f t="shared" si="6"/>
        <v>2</v>
      </c>
      <c r="AL23" s="11" t="str">
        <f>IF(AD23="","",VLOOKUP(AK23,$J$85:$K$87,2,TRUE))</f>
        <v>ІІ ур</v>
      </c>
      <c r="AM23" s="7">
        <f t="shared" si="7"/>
        <v>52</v>
      </c>
      <c r="AN23" s="9">
        <f t="shared" si="8"/>
        <v>2</v>
      </c>
      <c r="AO23" s="11" t="str">
        <f>IF(AG23="","",VLOOKUP(AN23,$J$85:$K$87,2,TRUE))</f>
        <v>ІІ ур</v>
      </c>
    </row>
    <row r="24" spans="2:41">
      <c r="B24" s="39"/>
      <c r="C24" s="39"/>
      <c r="D24" s="35"/>
      <c r="E24" s="36"/>
      <c r="F24" s="36"/>
      <c r="G24" s="36"/>
      <c r="H24" s="36"/>
      <c r="I24" s="36"/>
      <c r="J24" s="37"/>
      <c r="K24" s="1" t="s">
        <v>16</v>
      </c>
      <c r="L24" s="13" t="s">
        <v>12</v>
      </c>
      <c r="M24" s="35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7"/>
      <c r="Z24" s="1" t="s">
        <v>16</v>
      </c>
      <c r="AA24" s="13" t="s">
        <v>12</v>
      </c>
      <c r="AB24" s="35"/>
      <c r="AC24" s="36"/>
      <c r="AD24" s="36"/>
      <c r="AE24" s="36"/>
      <c r="AF24" s="36"/>
      <c r="AG24" s="36"/>
      <c r="AH24" s="36"/>
      <c r="AI24" s="36"/>
      <c r="AJ24" s="37"/>
      <c r="AK24" s="1" t="s">
        <v>16</v>
      </c>
      <c r="AL24" s="13" t="s">
        <v>12</v>
      </c>
      <c r="AM24" s="2"/>
      <c r="AN24" s="2"/>
      <c r="AO24" s="2"/>
    </row>
    <row r="25" spans="2:41">
      <c r="B25" s="40"/>
      <c r="C25" s="40"/>
      <c r="D25" s="35" t="s">
        <v>20</v>
      </c>
      <c r="E25" s="36"/>
      <c r="F25" s="36"/>
      <c r="G25" s="36"/>
      <c r="H25" s="36"/>
      <c r="I25" s="36"/>
      <c r="J25" s="37"/>
      <c r="K25" s="14">
        <f>COUNTA(C9:C23)</f>
        <v>15</v>
      </c>
      <c r="L25" s="14">
        <v>100</v>
      </c>
      <c r="M25" s="35" t="s">
        <v>20</v>
      </c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7"/>
      <c r="Z25" s="14">
        <f>COUNTA(C9:C23)</f>
        <v>15</v>
      </c>
      <c r="AA25" s="14">
        <v>100</v>
      </c>
      <c r="AB25" s="35" t="s">
        <v>20</v>
      </c>
      <c r="AC25" s="36"/>
      <c r="AD25" s="36"/>
      <c r="AE25" s="36"/>
      <c r="AF25" s="36"/>
      <c r="AG25" s="36"/>
      <c r="AH25" s="36"/>
      <c r="AI25" s="36"/>
      <c r="AJ25" s="37"/>
      <c r="AK25" s="20">
        <f>COUNTA(C9:C23)</f>
        <v>15</v>
      </c>
      <c r="AL25" s="14">
        <v>100</v>
      </c>
      <c r="AM25" s="2"/>
      <c r="AN25" s="2"/>
      <c r="AO25" s="2"/>
    </row>
    <row r="26" spans="2:41">
      <c r="B26" s="40"/>
      <c r="C26" s="40"/>
      <c r="D26" s="35" t="s">
        <v>25</v>
      </c>
      <c r="E26" s="36"/>
      <c r="F26" s="36"/>
      <c r="G26" s="36"/>
      <c r="H26" s="36"/>
      <c r="I26" s="36"/>
      <c r="J26" s="37"/>
      <c r="K26" s="10">
        <f>COUNTIF(L9:L23,"І ур")</f>
        <v>0</v>
      </c>
      <c r="L26" s="4">
        <f>(K26/K25)*100</f>
        <v>0</v>
      </c>
      <c r="M26" s="35" t="s">
        <v>25</v>
      </c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7"/>
      <c r="Z26" s="10">
        <f>COUNTIF(AA9:AA23,"І ур")</f>
        <v>0</v>
      </c>
      <c r="AA26" s="4">
        <f>(Z26/Z25)*100</f>
        <v>0</v>
      </c>
      <c r="AB26" s="35" t="s">
        <v>25</v>
      </c>
      <c r="AC26" s="36"/>
      <c r="AD26" s="36"/>
      <c r="AE26" s="36"/>
      <c r="AF26" s="36"/>
      <c r="AG26" s="36"/>
      <c r="AH26" s="36"/>
      <c r="AI26" s="36"/>
      <c r="AJ26" s="37"/>
      <c r="AK26" s="10">
        <f>COUNTIF(AL9:AL23,"І ур")</f>
        <v>0</v>
      </c>
      <c r="AL26" s="4">
        <f>(AK26/AK25)*100</f>
        <v>0</v>
      </c>
      <c r="AM26" s="2"/>
      <c r="AN26" s="2"/>
      <c r="AO26" s="2"/>
    </row>
    <row r="27" spans="2:41">
      <c r="B27" s="40"/>
      <c r="C27" s="40"/>
      <c r="D27" s="35" t="s">
        <v>26</v>
      </c>
      <c r="E27" s="36"/>
      <c r="F27" s="36"/>
      <c r="G27" s="36"/>
      <c r="H27" s="36"/>
      <c r="I27" s="36"/>
      <c r="J27" s="37"/>
      <c r="K27" s="10">
        <f>COUNTIF(L9:L23,"ІІ ур")</f>
        <v>15</v>
      </c>
      <c r="L27" s="4">
        <f>(K27/K25)*100</f>
        <v>100</v>
      </c>
      <c r="M27" s="35" t="s">
        <v>26</v>
      </c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7"/>
      <c r="Z27" s="10">
        <f>COUNTIF(AA9:AA23,"ІІ ур")</f>
        <v>15</v>
      </c>
      <c r="AA27" s="4">
        <f>(Z27/Z25)*100</f>
        <v>100</v>
      </c>
      <c r="AB27" s="35" t="s">
        <v>26</v>
      </c>
      <c r="AC27" s="36"/>
      <c r="AD27" s="36"/>
      <c r="AE27" s="36"/>
      <c r="AF27" s="36"/>
      <c r="AG27" s="36"/>
      <c r="AH27" s="36"/>
      <c r="AI27" s="36"/>
      <c r="AJ27" s="37"/>
      <c r="AK27" s="10">
        <f>COUNTIF(AL9:AL23,"ІІ ур")</f>
        <v>15</v>
      </c>
      <c r="AL27" s="4">
        <f>(AK27/AK25)*100</f>
        <v>100</v>
      </c>
      <c r="AM27" s="2"/>
      <c r="AN27" s="2"/>
      <c r="AO27" s="2"/>
    </row>
    <row r="28" spans="2:41">
      <c r="B28" s="40"/>
      <c r="C28" s="40"/>
      <c r="D28" s="35" t="s">
        <v>27</v>
      </c>
      <c r="E28" s="36"/>
      <c r="F28" s="36"/>
      <c r="G28" s="36"/>
      <c r="H28" s="36"/>
      <c r="I28" s="36"/>
      <c r="J28" s="37"/>
      <c r="K28" s="10">
        <f>COUNTIF(L9:L23,"ІІІ ур")</f>
        <v>0</v>
      </c>
      <c r="L28" s="4">
        <f>(K28/K25)*100</f>
        <v>0</v>
      </c>
      <c r="M28" s="35" t="s">
        <v>27</v>
      </c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7"/>
      <c r="Z28" s="10">
        <f>COUNTIF(AA9:AA23,"ІІІ ур")</f>
        <v>0</v>
      </c>
      <c r="AA28" s="4">
        <f>(Z28/Z25)*100</f>
        <v>0</v>
      </c>
      <c r="AB28" s="35" t="s">
        <v>27</v>
      </c>
      <c r="AC28" s="36"/>
      <c r="AD28" s="36"/>
      <c r="AE28" s="36"/>
      <c r="AF28" s="36"/>
      <c r="AG28" s="36"/>
      <c r="AH28" s="36"/>
      <c r="AI28" s="36"/>
      <c r="AJ28" s="37"/>
      <c r="AK28" s="10">
        <f>COUNTIF(AL9:AL23,"ІІІ ур")</f>
        <v>0</v>
      </c>
      <c r="AL28" s="4">
        <f>(AK28/AK25)*100</f>
        <v>0</v>
      </c>
      <c r="AM28" s="2"/>
      <c r="AN28" s="2"/>
      <c r="AO28" s="2"/>
    </row>
    <row r="29" spans="2:41">
      <c r="B29" s="40"/>
      <c r="C29" s="40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" t="s">
        <v>11</v>
      </c>
      <c r="AO29" s="3" t="s">
        <v>12</v>
      </c>
    </row>
    <row r="30" spans="2:41">
      <c r="B30" s="40"/>
      <c r="C30" s="40"/>
      <c r="D30" s="42" t="s">
        <v>21</v>
      </c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4"/>
      <c r="AN30" s="14">
        <f>COUNTA(C9:C23)</f>
        <v>15</v>
      </c>
      <c r="AO30" s="14">
        <v>100</v>
      </c>
    </row>
    <row r="31" spans="2:41">
      <c r="B31" s="40"/>
      <c r="C31" s="40"/>
      <c r="D31" s="33" t="s">
        <v>22</v>
      </c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10">
        <f>COUNTIF(AO9:AO23,"І ур")</f>
        <v>0</v>
      </c>
      <c r="AO31" s="4">
        <f>(AN31/AN30)*100</f>
        <v>0</v>
      </c>
    </row>
    <row r="32" spans="2:41">
      <c r="B32" s="40"/>
      <c r="C32" s="40"/>
      <c r="D32" s="33" t="s">
        <v>24</v>
      </c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10">
        <f>COUNTIF(AO9:AO23,"ІІ ур")</f>
        <v>15</v>
      </c>
      <c r="AO32" s="4">
        <f>(AN32/AN30)*100</f>
        <v>100</v>
      </c>
    </row>
    <row r="33" spans="2:41">
      <c r="B33" s="41"/>
      <c r="C33" s="41"/>
      <c r="D33" s="33" t="s">
        <v>23</v>
      </c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10">
        <f>COUNTIF(AO9:AO23,"ІІІ ур")</f>
        <v>0</v>
      </c>
      <c r="AO33" s="4">
        <f>(AN33/AN30)*100</f>
        <v>0</v>
      </c>
    </row>
    <row r="85" spans="10:11">
      <c r="J85" s="5">
        <v>1</v>
      </c>
      <c r="K85" s="5" t="s">
        <v>28</v>
      </c>
    </row>
    <row r="86" spans="10:11">
      <c r="J86" s="5">
        <v>1.6</v>
      </c>
      <c r="K86" s="5" t="s">
        <v>29</v>
      </c>
    </row>
    <row r="87" spans="10:11">
      <c r="J87" s="5">
        <v>2.6</v>
      </c>
      <c r="K87" s="5" t="s">
        <v>30</v>
      </c>
    </row>
  </sheetData>
  <mergeCells count="43">
    <mergeCell ref="B24:B33"/>
    <mergeCell ref="C24:C33"/>
    <mergeCell ref="D24:J24"/>
    <mergeCell ref="M24:Y24"/>
    <mergeCell ref="AB24:AJ24"/>
    <mergeCell ref="D25:J25"/>
    <mergeCell ref="M25:Y25"/>
    <mergeCell ref="AB25:AJ25"/>
    <mergeCell ref="D27:J27"/>
    <mergeCell ref="D28:J28"/>
    <mergeCell ref="M27:Y27"/>
    <mergeCell ref="D30:AM30"/>
    <mergeCell ref="M28:Y28"/>
    <mergeCell ref="D26:J26"/>
    <mergeCell ref="M26:Y26"/>
    <mergeCell ref="AB26:AJ26"/>
    <mergeCell ref="D31:AM31"/>
    <mergeCell ref="D32:AM32"/>
    <mergeCell ref="D33:AM33"/>
    <mergeCell ref="AL7:AL8"/>
    <mergeCell ref="L7:L8"/>
    <mergeCell ref="Y7:Y8"/>
    <mergeCell ref="Z7:Z8"/>
    <mergeCell ref="AA7:AA8"/>
    <mergeCell ref="AK7:AK8"/>
    <mergeCell ref="AB27:AJ27"/>
    <mergeCell ref="AB28:AJ28"/>
    <mergeCell ref="D29:AM29"/>
    <mergeCell ref="A2:AP2"/>
    <mergeCell ref="A3:AP3"/>
    <mergeCell ref="A4:AP4"/>
    <mergeCell ref="B6:AO6"/>
    <mergeCell ref="B7:B8"/>
    <mergeCell ref="C7:C8"/>
    <mergeCell ref="D7:I7"/>
    <mergeCell ref="M7:X7"/>
    <mergeCell ref="AB7:AI7"/>
    <mergeCell ref="AJ7:AJ8"/>
    <mergeCell ref="AM7:AM8"/>
    <mergeCell ref="AN7:AN8"/>
    <mergeCell ref="AO7:AO8"/>
    <mergeCell ref="J7:J8"/>
    <mergeCell ref="K7:K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2:AS87"/>
  <sheetViews>
    <sheetView topLeftCell="B7" zoomScale="74" zoomScaleNormal="74" workbookViewId="0">
      <selection activeCell="AR35" sqref="AR35"/>
    </sheetView>
  </sheetViews>
  <sheetFormatPr defaultRowHeight="15"/>
  <cols>
    <col min="2" max="2" width="5.140625" customWidth="1"/>
    <col min="3" max="3" width="31" customWidth="1"/>
    <col min="4" max="4" width="9.5703125" customWidth="1"/>
    <col min="5" max="5" width="22.140625" customWidth="1"/>
    <col min="6" max="7" width="6.7109375" customWidth="1"/>
    <col min="8" max="8" width="8.85546875" customWidth="1"/>
    <col min="9" max="9" width="10" customWidth="1"/>
    <col min="10" max="10" width="8.28515625" customWidth="1"/>
    <col min="11" max="12" width="4.28515625" customWidth="1"/>
    <col min="13" max="13" width="10.140625" customWidth="1"/>
    <col min="14" max="14" width="9.7109375" customWidth="1"/>
    <col min="15" max="15" width="4" customWidth="1"/>
    <col min="16" max="16" width="7.7109375" customWidth="1"/>
    <col min="17" max="25" width="6.7109375" customWidth="1"/>
    <col min="26" max="26" width="9.42578125" customWidth="1"/>
    <col min="27" max="28" width="4.5703125" customWidth="1"/>
    <col min="29" max="29" width="9.85546875" customWidth="1"/>
    <col min="30" max="30" width="6" customWidth="1"/>
    <col min="31" max="31" width="6.140625" customWidth="1"/>
    <col min="32" max="32" width="6" customWidth="1"/>
    <col min="33" max="33" width="14.85546875" customWidth="1"/>
    <col min="34" max="34" width="6.7109375" customWidth="1"/>
    <col min="35" max="35" width="6.5703125" customWidth="1"/>
    <col min="36" max="36" width="6.28515625" customWidth="1"/>
    <col min="37" max="37" width="7.140625" customWidth="1"/>
    <col min="38" max="38" width="11.7109375" customWidth="1"/>
    <col min="39" max="40" width="4.140625" customWidth="1"/>
    <col min="41" max="41" width="11" customWidth="1"/>
  </cols>
  <sheetData>
    <row r="2" spans="1:45">
      <c r="A2" s="21" t="s">
        <v>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</row>
    <row r="3" spans="1:45">
      <c r="A3" s="21" t="s">
        <v>19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</row>
    <row r="4" spans="1:45">
      <c r="A4" s="21" t="s">
        <v>1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</row>
    <row r="6" spans="1:45">
      <c r="B6" s="22" t="s">
        <v>2</v>
      </c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</row>
    <row r="7" spans="1:45" ht="35.25" customHeight="1">
      <c r="B7" s="24" t="s">
        <v>3</v>
      </c>
      <c r="C7" s="24" t="s">
        <v>4</v>
      </c>
      <c r="D7" s="25" t="s">
        <v>5</v>
      </c>
      <c r="E7" s="45"/>
      <c r="F7" s="45"/>
      <c r="G7" s="45"/>
      <c r="H7" s="45"/>
      <c r="I7" s="45"/>
      <c r="J7" s="46"/>
      <c r="K7" s="50" t="s">
        <v>13</v>
      </c>
      <c r="L7" s="52" t="s">
        <v>14</v>
      </c>
      <c r="M7" s="54" t="s">
        <v>15</v>
      </c>
      <c r="N7" s="47" t="s">
        <v>6</v>
      </c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9"/>
      <c r="AA7" s="50" t="s">
        <v>13</v>
      </c>
      <c r="AB7" s="52" t="s">
        <v>14</v>
      </c>
      <c r="AC7" s="54" t="s">
        <v>15</v>
      </c>
      <c r="AD7" s="26" t="s">
        <v>7</v>
      </c>
      <c r="AE7" s="26"/>
      <c r="AF7" s="26"/>
      <c r="AG7" s="26"/>
      <c r="AH7" s="26"/>
      <c r="AI7" s="26"/>
      <c r="AJ7" s="26"/>
      <c r="AK7" s="26"/>
      <c r="AL7" s="26"/>
      <c r="AM7" s="50" t="s">
        <v>13</v>
      </c>
      <c r="AN7" s="52" t="s">
        <v>14</v>
      </c>
      <c r="AO7" s="54" t="s">
        <v>15</v>
      </c>
      <c r="AP7" s="28" t="s">
        <v>8</v>
      </c>
      <c r="AQ7" s="30" t="s">
        <v>9</v>
      </c>
      <c r="AR7" s="31" t="s">
        <v>10</v>
      </c>
    </row>
    <row r="8" spans="1:45" ht="225" customHeight="1">
      <c r="B8" s="24"/>
      <c r="C8" s="24"/>
      <c r="D8" s="12" t="s">
        <v>39</v>
      </c>
      <c r="E8" s="12" t="s">
        <v>40</v>
      </c>
      <c r="F8" s="12" t="s">
        <v>41</v>
      </c>
      <c r="G8" s="12" t="s">
        <v>42</v>
      </c>
      <c r="H8" s="12" t="s">
        <v>43</v>
      </c>
      <c r="I8" s="12" t="s">
        <v>44</v>
      </c>
      <c r="J8" s="12" t="s">
        <v>45</v>
      </c>
      <c r="K8" s="51"/>
      <c r="L8" s="53"/>
      <c r="M8" s="55"/>
      <c r="N8" s="12" t="s">
        <v>46</v>
      </c>
      <c r="O8" s="12" t="s">
        <v>47</v>
      </c>
      <c r="P8" s="12" t="s">
        <v>48</v>
      </c>
      <c r="Q8" s="12" t="s">
        <v>49</v>
      </c>
      <c r="R8" s="12" t="s">
        <v>50</v>
      </c>
      <c r="S8" s="19" t="s">
        <v>60</v>
      </c>
      <c r="T8" s="12" t="s">
        <v>61</v>
      </c>
      <c r="U8" s="12" t="s">
        <v>62</v>
      </c>
      <c r="V8" s="12" t="s">
        <v>63</v>
      </c>
      <c r="W8" s="12" t="s">
        <v>64</v>
      </c>
      <c r="X8" s="12" t="s">
        <v>65</v>
      </c>
      <c r="Y8" s="12" t="s">
        <v>66</v>
      </c>
      <c r="Z8" s="12" t="s">
        <v>67</v>
      </c>
      <c r="AA8" s="51"/>
      <c r="AB8" s="53"/>
      <c r="AC8" s="55"/>
      <c r="AD8" s="12" t="s">
        <v>51</v>
      </c>
      <c r="AE8" s="12" t="s">
        <v>52</v>
      </c>
      <c r="AF8" s="12" t="s">
        <v>53</v>
      </c>
      <c r="AG8" s="12" t="s">
        <v>54</v>
      </c>
      <c r="AH8" s="12" t="s">
        <v>55</v>
      </c>
      <c r="AI8" s="12" t="s">
        <v>56</v>
      </c>
      <c r="AJ8" s="12" t="s">
        <v>57</v>
      </c>
      <c r="AK8" s="12" t="s">
        <v>58</v>
      </c>
      <c r="AL8" s="12" t="s">
        <v>59</v>
      </c>
      <c r="AM8" s="51"/>
      <c r="AN8" s="53"/>
      <c r="AO8" s="55"/>
      <c r="AP8" s="29"/>
      <c r="AQ8" s="30"/>
      <c r="AR8" s="31"/>
    </row>
    <row r="9" spans="1:45">
      <c r="B9" s="1">
        <v>1</v>
      </c>
      <c r="C9" s="1" t="s">
        <v>116</v>
      </c>
      <c r="D9" s="1">
        <v>1</v>
      </c>
      <c r="E9" s="1">
        <v>1</v>
      </c>
      <c r="F9" s="1">
        <v>1</v>
      </c>
      <c r="G9" s="1">
        <v>1</v>
      </c>
      <c r="H9" s="1">
        <v>1</v>
      </c>
      <c r="I9" s="1">
        <v>1</v>
      </c>
      <c r="J9" s="1">
        <v>1</v>
      </c>
      <c r="K9" s="6">
        <f>SUM(D9:J9)</f>
        <v>7</v>
      </c>
      <c r="L9" s="8">
        <f>AVERAGE(D9:J9)</f>
        <v>1</v>
      </c>
      <c r="M9" s="11" t="str">
        <f>IF(E9="","",VLOOKUP(L9,$J$85:$K$87,2,TRUE))</f>
        <v>І ур</v>
      </c>
      <c r="N9" s="1">
        <v>1</v>
      </c>
      <c r="O9" s="1">
        <v>1</v>
      </c>
      <c r="P9" s="1">
        <v>1</v>
      </c>
      <c r="Q9" s="1">
        <v>1</v>
      </c>
      <c r="R9" s="1">
        <v>1</v>
      </c>
      <c r="S9" s="1">
        <v>1</v>
      </c>
      <c r="T9" s="1">
        <v>1</v>
      </c>
      <c r="U9" s="1">
        <v>1</v>
      </c>
      <c r="V9" s="1">
        <v>1</v>
      </c>
      <c r="W9" s="1">
        <v>1</v>
      </c>
      <c r="X9" s="1">
        <v>1</v>
      </c>
      <c r="Y9" s="1">
        <v>1</v>
      </c>
      <c r="Z9" s="1">
        <v>1</v>
      </c>
      <c r="AA9" s="6">
        <f>SUM(N9:Z9)</f>
        <v>13</v>
      </c>
      <c r="AB9" s="8">
        <f>AVERAGE(N9:Z9)</f>
        <v>1</v>
      </c>
      <c r="AC9" s="11" t="str">
        <f>IF(M9="","",VLOOKUP(AB9,$J$85:$K$87,2,TRUE))</f>
        <v>І ур</v>
      </c>
      <c r="AD9" s="1">
        <v>1</v>
      </c>
      <c r="AE9" s="1">
        <v>1</v>
      </c>
      <c r="AF9" s="1">
        <v>1</v>
      </c>
      <c r="AG9" s="1">
        <v>1</v>
      </c>
      <c r="AH9" s="1">
        <v>1</v>
      </c>
      <c r="AI9" s="1">
        <v>1</v>
      </c>
      <c r="AJ9" s="1">
        <v>1</v>
      </c>
      <c r="AK9" s="1">
        <v>1</v>
      </c>
      <c r="AL9" s="1">
        <v>1</v>
      </c>
      <c r="AM9" s="6">
        <f>SUM(AD9:AL9)</f>
        <v>9</v>
      </c>
      <c r="AN9" s="8">
        <f>AVERAGE(AD9:AL9)</f>
        <v>1</v>
      </c>
      <c r="AO9" s="11" t="str">
        <f>IF(AG9="","",VLOOKUP(AN9,$J$85:$K$87,2,TRUE))</f>
        <v>І ур</v>
      </c>
      <c r="AP9" s="7">
        <f>K9+AA9+AM9</f>
        <v>29</v>
      </c>
      <c r="AQ9" s="9">
        <f>AP9/29</f>
        <v>1</v>
      </c>
      <c r="AR9" s="11" t="str">
        <f t="shared" ref="AR9" si="0">IF(AJ9="","",VLOOKUP(AQ9,$J$85:$K$87,2,TRUE))</f>
        <v>І ур</v>
      </c>
    </row>
    <row r="10" spans="1:45">
      <c r="B10" s="1">
        <v>2</v>
      </c>
      <c r="C10" s="1" t="s">
        <v>117</v>
      </c>
      <c r="D10" s="1">
        <v>2</v>
      </c>
      <c r="E10" s="1">
        <v>2</v>
      </c>
      <c r="F10" s="1">
        <v>2</v>
      </c>
      <c r="G10" s="1">
        <v>2</v>
      </c>
      <c r="H10" s="1">
        <v>2</v>
      </c>
      <c r="I10" s="1">
        <v>2</v>
      </c>
      <c r="J10" s="1">
        <v>2</v>
      </c>
      <c r="K10" s="6">
        <f t="shared" ref="K10:K23" si="1">SUM(D10:J10)</f>
        <v>14</v>
      </c>
      <c r="L10" s="8">
        <f t="shared" ref="L10:L23" si="2">AVERAGE(D10:J10)</f>
        <v>2</v>
      </c>
      <c r="M10" s="11" t="str">
        <f>IF(E10="","",VLOOKUP(L10,$J$85:$K$87,2,TRUE))</f>
        <v>ІІ ур</v>
      </c>
      <c r="N10" s="1">
        <v>2</v>
      </c>
      <c r="O10" s="1">
        <v>2</v>
      </c>
      <c r="P10" s="1">
        <v>2</v>
      </c>
      <c r="Q10" s="1">
        <v>2</v>
      </c>
      <c r="R10" s="1">
        <v>2</v>
      </c>
      <c r="S10" s="1">
        <v>2</v>
      </c>
      <c r="T10" s="1">
        <v>2</v>
      </c>
      <c r="U10" s="1">
        <v>2</v>
      </c>
      <c r="V10" s="1">
        <v>2</v>
      </c>
      <c r="W10" s="1">
        <v>2</v>
      </c>
      <c r="X10" s="1">
        <v>2</v>
      </c>
      <c r="Y10" s="1">
        <v>2</v>
      </c>
      <c r="Z10" s="1">
        <v>2</v>
      </c>
      <c r="AA10" s="6">
        <f t="shared" ref="AA10:AA23" si="3">SUM(N10:Z10)</f>
        <v>26</v>
      </c>
      <c r="AB10" s="8">
        <f t="shared" ref="AB10:AB23" si="4">AVERAGE(N10:Z10)</f>
        <v>2</v>
      </c>
      <c r="AC10" s="11" t="str">
        <f>IF(M10="","",VLOOKUP(AB10,$J$85:$K$87,2,TRUE))</f>
        <v>ІІ ур</v>
      </c>
      <c r="AD10" s="1">
        <v>2</v>
      </c>
      <c r="AE10" s="1">
        <v>2</v>
      </c>
      <c r="AF10" s="1">
        <v>2</v>
      </c>
      <c r="AG10" s="1">
        <v>2</v>
      </c>
      <c r="AH10" s="1">
        <v>2</v>
      </c>
      <c r="AI10" s="1">
        <v>2</v>
      </c>
      <c r="AJ10" s="1">
        <v>2</v>
      </c>
      <c r="AK10" s="1">
        <v>2</v>
      </c>
      <c r="AL10" s="1">
        <v>2</v>
      </c>
      <c r="AM10" s="6">
        <f t="shared" ref="AM10:AM23" si="5">SUM(AD10:AL10)</f>
        <v>18</v>
      </c>
      <c r="AN10" s="8">
        <f t="shared" ref="AN10:AN23" si="6">AVERAGE(AD10:AL10)</f>
        <v>2</v>
      </c>
      <c r="AO10" s="11" t="str">
        <f>IF(AG10="","",VLOOKUP(AN10,$J$85:$K$87,2,TRUE))</f>
        <v>ІІ ур</v>
      </c>
      <c r="AP10" s="7">
        <f t="shared" ref="AP10:AP23" si="7">K10+AA10+AM10</f>
        <v>58</v>
      </c>
      <c r="AQ10" s="9">
        <f t="shared" ref="AQ10:AQ23" si="8">AP10/29</f>
        <v>2</v>
      </c>
      <c r="AR10" s="11" t="str">
        <f>IF(AJ10="","",VLOOKUP(AQ10,$J$85:$K$87,2,TRUE))</f>
        <v>ІІ ур</v>
      </c>
    </row>
    <row r="11" spans="1:45">
      <c r="B11" s="1">
        <v>3</v>
      </c>
      <c r="C11" s="1" t="s">
        <v>118</v>
      </c>
      <c r="D11" s="1">
        <v>2</v>
      </c>
      <c r="E11" s="1">
        <v>2</v>
      </c>
      <c r="F11" s="1">
        <v>2</v>
      </c>
      <c r="G11" s="1">
        <v>2</v>
      </c>
      <c r="H11" s="1">
        <v>2</v>
      </c>
      <c r="I11" s="1">
        <v>2</v>
      </c>
      <c r="J11" s="1">
        <v>2</v>
      </c>
      <c r="K11" s="6">
        <f t="shared" si="1"/>
        <v>14</v>
      </c>
      <c r="L11" s="8">
        <f t="shared" si="2"/>
        <v>2</v>
      </c>
      <c r="M11" s="11" t="str">
        <f>IF(E11="","",VLOOKUP(L11,$J$85:$K$87,2,TRUE))</f>
        <v>ІІ ур</v>
      </c>
      <c r="N11" s="1">
        <v>2</v>
      </c>
      <c r="O11" s="1">
        <v>2</v>
      </c>
      <c r="P11" s="1">
        <v>2</v>
      </c>
      <c r="Q11" s="1">
        <v>2</v>
      </c>
      <c r="R11" s="1">
        <v>2</v>
      </c>
      <c r="S11" s="1">
        <v>2</v>
      </c>
      <c r="T11" s="1">
        <v>2</v>
      </c>
      <c r="U11" s="1">
        <v>2</v>
      </c>
      <c r="V11" s="1">
        <v>2</v>
      </c>
      <c r="W11" s="1">
        <v>2</v>
      </c>
      <c r="X11" s="1">
        <v>2</v>
      </c>
      <c r="Y11" s="1">
        <v>2</v>
      </c>
      <c r="Z11" s="1">
        <v>2</v>
      </c>
      <c r="AA11" s="6">
        <f t="shared" si="3"/>
        <v>26</v>
      </c>
      <c r="AB11" s="8">
        <f t="shared" si="4"/>
        <v>2</v>
      </c>
      <c r="AC11" s="11" t="str">
        <f>IF(M11="","",VLOOKUP(AB11,$J$85:$K$87,2,TRUE))</f>
        <v>ІІ ур</v>
      </c>
      <c r="AD11" s="1">
        <v>2</v>
      </c>
      <c r="AE11" s="1">
        <v>2</v>
      </c>
      <c r="AF11" s="1">
        <v>2</v>
      </c>
      <c r="AG11" s="1">
        <v>2</v>
      </c>
      <c r="AH11" s="1">
        <v>2</v>
      </c>
      <c r="AI11" s="1">
        <v>2</v>
      </c>
      <c r="AJ11" s="1">
        <v>2</v>
      </c>
      <c r="AK11" s="1">
        <v>2</v>
      </c>
      <c r="AL11" s="1">
        <v>2</v>
      </c>
      <c r="AM11" s="6">
        <f t="shared" si="5"/>
        <v>18</v>
      </c>
      <c r="AN11" s="8">
        <f t="shared" si="6"/>
        <v>2</v>
      </c>
      <c r="AO11" s="11" t="str">
        <f>IF(AG11="","",VLOOKUP(AN11,$J$85:$K$87,2,TRUE))</f>
        <v>ІІ ур</v>
      </c>
      <c r="AP11" s="7">
        <f t="shared" si="7"/>
        <v>58</v>
      </c>
      <c r="AQ11" s="9">
        <f t="shared" si="8"/>
        <v>2</v>
      </c>
      <c r="AR11" s="11" t="str">
        <f>IF(AJ11="","",VLOOKUP(AQ11,$J$85:$K$87,2,TRUE))</f>
        <v>ІІ ур</v>
      </c>
    </row>
    <row r="12" spans="1:45">
      <c r="B12" s="1">
        <v>4</v>
      </c>
      <c r="C12" s="1" t="s">
        <v>119</v>
      </c>
      <c r="D12" s="1">
        <v>2</v>
      </c>
      <c r="E12" s="1">
        <v>2</v>
      </c>
      <c r="F12" s="1">
        <v>2</v>
      </c>
      <c r="G12" s="1">
        <v>2</v>
      </c>
      <c r="H12" s="1">
        <v>2</v>
      </c>
      <c r="I12" s="1">
        <v>2</v>
      </c>
      <c r="J12" s="1">
        <v>2</v>
      </c>
      <c r="K12" s="6">
        <f t="shared" si="1"/>
        <v>14</v>
      </c>
      <c r="L12" s="8">
        <f t="shared" si="2"/>
        <v>2</v>
      </c>
      <c r="M12" s="11" t="str">
        <f>IF(E12="","",VLOOKUP(L12,$J$85:$K$87,2,TRUE))</f>
        <v>ІІ ур</v>
      </c>
      <c r="N12" s="1">
        <v>2</v>
      </c>
      <c r="O12" s="1">
        <v>2</v>
      </c>
      <c r="P12" s="1">
        <v>2</v>
      </c>
      <c r="Q12" s="1">
        <v>2</v>
      </c>
      <c r="R12" s="1">
        <v>2</v>
      </c>
      <c r="S12" s="1">
        <v>2</v>
      </c>
      <c r="T12" s="1">
        <v>2</v>
      </c>
      <c r="U12" s="1">
        <v>2</v>
      </c>
      <c r="V12" s="1">
        <v>2</v>
      </c>
      <c r="W12" s="1">
        <v>2</v>
      </c>
      <c r="X12" s="1">
        <v>2</v>
      </c>
      <c r="Y12" s="1">
        <v>2</v>
      </c>
      <c r="Z12" s="1">
        <v>2</v>
      </c>
      <c r="AA12" s="6">
        <f t="shared" si="3"/>
        <v>26</v>
      </c>
      <c r="AB12" s="8">
        <f t="shared" si="4"/>
        <v>2</v>
      </c>
      <c r="AC12" s="11" t="str">
        <f>IF(M12="","",VLOOKUP(AB12,$J$85:$K$87,2,TRUE))</f>
        <v>ІІ ур</v>
      </c>
      <c r="AD12" s="1">
        <v>2</v>
      </c>
      <c r="AE12" s="1">
        <v>2</v>
      </c>
      <c r="AF12" s="1">
        <v>2</v>
      </c>
      <c r="AG12" s="1">
        <v>2</v>
      </c>
      <c r="AH12" s="1">
        <v>2</v>
      </c>
      <c r="AI12" s="1">
        <v>2</v>
      </c>
      <c r="AJ12" s="1">
        <v>2</v>
      </c>
      <c r="AK12" s="1">
        <v>2</v>
      </c>
      <c r="AL12" s="1">
        <v>2</v>
      </c>
      <c r="AM12" s="6">
        <f t="shared" si="5"/>
        <v>18</v>
      </c>
      <c r="AN12" s="8">
        <f t="shared" si="6"/>
        <v>2</v>
      </c>
      <c r="AO12" s="11" t="str">
        <f>IF(AG12="","",VLOOKUP(AN12,$J$85:$K$87,2,TRUE))</f>
        <v>ІІ ур</v>
      </c>
      <c r="AP12" s="7">
        <f t="shared" si="7"/>
        <v>58</v>
      </c>
      <c r="AQ12" s="9">
        <f t="shared" si="8"/>
        <v>2</v>
      </c>
      <c r="AR12" s="11" t="str">
        <f>IF(AJ12="","",VLOOKUP(AQ12,$J$85:$K$87,2,TRUE))</f>
        <v>ІІ ур</v>
      </c>
    </row>
    <row r="13" spans="1:45">
      <c r="B13" s="1">
        <v>5</v>
      </c>
      <c r="C13" s="1" t="s">
        <v>120</v>
      </c>
      <c r="D13" s="1">
        <v>3</v>
      </c>
      <c r="E13" s="1">
        <v>3</v>
      </c>
      <c r="F13" s="1">
        <v>3</v>
      </c>
      <c r="G13" s="1">
        <v>3</v>
      </c>
      <c r="H13" s="1">
        <v>3</v>
      </c>
      <c r="I13" s="1">
        <v>3</v>
      </c>
      <c r="J13" s="1">
        <v>3</v>
      </c>
      <c r="K13" s="6">
        <f t="shared" si="1"/>
        <v>21</v>
      </c>
      <c r="L13" s="8">
        <f t="shared" si="2"/>
        <v>3</v>
      </c>
      <c r="M13" s="11" t="str">
        <f>IF(E13="","",VLOOKUP(L13,$J$85:$K$87,2,TRUE))</f>
        <v>ІІІ ур</v>
      </c>
      <c r="N13" s="1">
        <v>3</v>
      </c>
      <c r="O13" s="1">
        <v>3</v>
      </c>
      <c r="P13" s="1">
        <v>3</v>
      </c>
      <c r="Q13" s="1">
        <v>3</v>
      </c>
      <c r="R13" s="1">
        <v>3</v>
      </c>
      <c r="S13" s="1">
        <v>3</v>
      </c>
      <c r="T13" s="1">
        <v>3</v>
      </c>
      <c r="U13" s="1">
        <v>3</v>
      </c>
      <c r="V13" s="1">
        <v>3</v>
      </c>
      <c r="W13" s="1">
        <v>3</v>
      </c>
      <c r="X13" s="1">
        <v>3</v>
      </c>
      <c r="Y13" s="1">
        <v>3</v>
      </c>
      <c r="Z13" s="1">
        <v>3</v>
      </c>
      <c r="AA13" s="6">
        <f t="shared" si="3"/>
        <v>39</v>
      </c>
      <c r="AB13" s="8">
        <f t="shared" si="4"/>
        <v>3</v>
      </c>
      <c r="AC13" s="11" t="str">
        <f>IF(M13="","",VLOOKUP(AB13,$J$85:$K$87,2,TRUE))</f>
        <v>ІІІ ур</v>
      </c>
      <c r="AD13" s="1">
        <v>3</v>
      </c>
      <c r="AE13" s="1">
        <v>3</v>
      </c>
      <c r="AF13" s="1">
        <v>3</v>
      </c>
      <c r="AG13" s="1">
        <v>3</v>
      </c>
      <c r="AH13" s="1">
        <v>3</v>
      </c>
      <c r="AI13" s="1">
        <v>3</v>
      </c>
      <c r="AJ13" s="1">
        <v>3</v>
      </c>
      <c r="AK13" s="1">
        <v>3</v>
      </c>
      <c r="AL13" s="1">
        <v>3</v>
      </c>
      <c r="AM13" s="6">
        <f t="shared" si="5"/>
        <v>27</v>
      </c>
      <c r="AN13" s="8">
        <f t="shared" si="6"/>
        <v>3</v>
      </c>
      <c r="AO13" s="11" t="str">
        <f>IF(AG13="","",VLOOKUP(AN13,$J$85:$K$87,2,TRUE))</f>
        <v>ІІІ ур</v>
      </c>
      <c r="AP13" s="7">
        <f t="shared" si="7"/>
        <v>87</v>
      </c>
      <c r="AQ13" s="9">
        <f t="shared" si="8"/>
        <v>3</v>
      </c>
      <c r="AR13" s="11" t="str">
        <f>IF(AJ13="","",VLOOKUP(AQ13,$J$85:$K$87,2,TRUE))</f>
        <v>ІІІ ур</v>
      </c>
    </row>
    <row r="14" spans="1:45">
      <c r="B14" s="1">
        <v>6</v>
      </c>
      <c r="C14" s="1" t="s">
        <v>121</v>
      </c>
      <c r="D14" s="1">
        <v>3</v>
      </c>
      <c r="E14" s="1">
        <v>3</v>
      </c>
      <c r="F14" s="1">
        <v>3</v>
      </c>
      <c r="G14" s="1">
        <v>3</v>
      </c>
      <c r="H14" s="1">
        <v>3</v>
      </c>
      <c r="I14" s="1">
        <v>3</v>
      </c>
      <c r="J14" s="1">
        <v>3</v>
      </c>
      <c r="K14" s="6">
        <f t="shared" si="1"/>
        <v>21</v>
      </c>
      <c r="L14" s="8">
        <f t="shared" si="2"/>
        <v>3</v>
      </c>
      <c r="M14" s="11" t="str">
        <f>IF(E14="","",VLOOKUP(L14,$J$85:$K$87,2,TRUE))</f>
        <v>ІІІ ур</v>
      </c>
      <c r="N14" s="1">
        <v>3</v>
      </c>
      <c r="O14" s="1">
        <v>3</v>
      </c>
      <c r="P14" s="1">
        <v>3</v>
      </c>
      <c r="Q14" s="1">
        <v>3</v>
      </c>
      <c r="R14" s="1">
        <v>3</v>
      </c>
      <c r="S14" s="1">
        <v>3</v>
      </c>
      <c r="T14" s="1">
        <v>3</v>
      </c>
      <c r="U14" s="1">
        <v>3</v>
      </c>
      <c r="V14" s="1">
        <v>3</v>
      </c>
      <c r="W14" s="1">
        <v>3</v>
      </c>
      <c r="X14" s="1">
        <v>3</v>
      </c>
      <c r="Y14" s="1">
        <v>3</v>
      </c>
      <c r="Z14" s="1">
        <v>3</v>
      </c>
      <c r="AA14" s="6">
        <f t="shared" si="3"/>
        <v>39</v>
      </c>
      <c r="AB14" s="8">
        <f t="shared" si="4"/>
        <v>3</v>
      </c>
      <c r="AC14" s="11" t="str">
        <f>IF(M14="","",VLOOKUP(AB14,$J$85:$K$87,2,TRUE))</f>
        <v>ІІІ ур</v>
      </c>
      <c r="AD14" s="1">
        <v>3</v>
      </c>
      <c r="AE14" s="1">
        <v>3</v>
      </c>
      <c r="AF14" s="1">
        <v>3</v>
      </c>
      <c r="AG14" s="1">
        <v>3</v>
      </c>
      <c r="AH14" s="1">
        <v>3</v>
      </c>
      <c r="AI14" s="1">
        <v>3</v>
      </c>
      <c r="AJ14" s="1">
        <v>3</v>
      </c>
      <c r="AK14" s="1">
        <v>3</v>
      </c>
      <c r="AL14" s="1">
        <v>3</v>
      </c>
      <c r="AM14" s="6">
        <f t="shared" si="5"/>
        <v>27</v>
      </c>
      <c r="AN14" s="8">
        <f t="shared" si="6"/>
        <v>3</v>
      </c>
      <c r="AO14" s="11" t="str">
        <f>IF(AG14="","",VLOOKUP(AN14,$J$85:$K$87,2,TRUE))</f>
        <v>ІІІ ур</v>
      </c>
      <c r="AP14" s="7">
        <f t="shared" si="7"/>
        <v>87</v>
      </c>
      <c r="AQ14" s="9">
        <f t="shared" si="8"/>
        <v>3</v>
      </c>
      <c r="AR14" s="11" t="str">
        <f>IF(AJ14="","",VLOOKUP(AQ14,$J$85:$K$87,2,TRUE))</f>
        <v>ІІІ ур</v>
      </c>
    </row>
    <row r="15" spans="1:45">
      <c r="B15" s="1">
        <v>7</v>
      </c>
      <c r="C15" s="1" t="s">
        <v>122</v>
      </c>
      <c r="D15" s="1">
        <v>3</v>
      </c>
      <c r="E15" s="1">
        <v>3</v>
      </c>
      <c r="F15" s="1">
        <v>3</v>
      </c>
      <c r="G15" s="1">
        <v>3</v>
      </c>
      <c r="H15" s="1">
        <v>3</v>
      </c>
      <c r="I15" s="1">
        <v>3</v>
      </c>
      <c r="J15" s="1">
        <v>3</v>
      </c>
      <c r="K15" s="6">
        <f t="shared" si="1"/>
        <v>21</v>
      </c>
      <c r="L15" s="8">
        <f t="shared" si="2"/>
        <v>3</v>
      </c>
      <c r="M15" s="11" t="str">
        <f>IF(E15="","",VLOOKUP(L15,$J$85:$K$87,2,TRUE))</f>
        <v>ІІІ ур</v>
      </c>
      <c r="N15" s="1">
        <v>3</v>
      </c>
      <c r="O15" s="1">
        <v>3</v>
      </c>
      <c r="P15" s="1">
        <v>3</v>
      </c>
      <c r="Q15" s="1">
        <v>3</v>
      </c>
      <c r="R15" s="1">
        <v>3</v>
      </c>
      <c r="S15" s="1">
        <v>3</v>
      </c>
      <c r="T15" s="1">
        <v>3</v>
      </c>
      <c r="U15" s="1">
        <v>3</v>
      </c>
      <c r="V15" s="1">
        <v>3</v>
      </c>
      <c r="W15" s="1">
        <v>3</v>
      </c>
      <c r="X15" s="1">
        <v>3</v>
      </c>
      <c r="Y15" s="1">
        <v>3</v>
      </c>
      <c r="Z15" s="1">
        <v>3</v>
      </c>
      <c r="AA15" s="6">
        <f t="shared" si="3"/>
        <v>39</v>
      </c>
      <c r="AB15" s="8">
        <f t="shared" si="4"/>
        <v>3</v>
      </c>
      <c r="AC15" s="11" t="str">
        <f>IF(M15="","",VLOOKUP(AB15,$J$85:$K$87,2,TRUE))</f>
        <v>ІІІ ур</v>
      </c>
      <c r="AD15" s="1">
        <v>3</v>
      </c>
      <c r="AE15" s="1">
        <v>3</v>
      </c>
      <c r="AF15" s="1">
        <v>3</v>
      </c>
      <c r="AG15" s="1">
        <v>3</v>
      </c>
      <c r="AH15" s="1">
        <v>3</v>
      </c>
      <c r="AI15" s="1">
        <v>3</v>
      </c>
      <c r="AJ15" s="1">
        <v>3</v>
      </c>
      <c r="AK15" s="1">
        <v>3</v>
      </c>
      <c r="AL15" s="1">
        <v>3</v>
      </c>
      <c r="AM15" s="6">
        <f t="shared" si="5"/>
        <v>27</v>
      </c>
      <c r="AN15" s="8">
        <f t="shared" si="6"/>
        <v>3</v>
      </c>
      <c r="AO15" s="11" t="str">
        <f>IF(AG15="","",VLOOKUP(AN15,$J$85:$K$87,2,TRUE))</f>
        <v>ІІІ ур</v>
      </c>
      <c r="AP15" s="7">
        <f t="shared" si="7"/>
        <v>87</v>
      </c>
      <c r="AQ15" s="9">
        <f t="shared" si="8"/>
        <v>3</v>
      </c>
      <c r="AR15" s="11" t="str">
        <f>IF(AJ15="","",VLOOKUP(AQ15,$J$85:$K$87,2,TRUE))</f>
        <v>ІІІ ур</v>
      </c>
    </row>
    <row r="16" spans="1:45">
      <c r="B16" s="1">
        <v>8</v>
      </c>
      <c r="C16" s="1" t="s">
        <v>123</v>
      </c>
      <c r="D16" s="1">
        <v>3</v>
      </c>
      <c r="E16" s="1">
        <v>3</v>
      </c>
      <c r="F16" s="1">
        <v>3</v>
      </c>
      <c r="G16" s="1">
        <v>3</v>
      </c>
      <c r="H16" s="1">
        <v>3</v>
      </c>
      <c r="I16" s="1">
        <v>3</v>
      </c>
      <c r="J16" s="1">
        <v>3</v>
      </c>
      <c r="K16" s="6">
        <f t="shared" si="1"/>
        <v>21</v>
      </c>
      <c r="L16" s="8">
        <f t="shared" si="2"/>
        <v>3</v>
      </c>
      <c r="M16" s="11" t="str">
        <f>IF(E16="","",VLOOKUP(L16,$J$85:$K$87,2,TRUE))</f>
        <v>ІІІ ур</v>
      </c>
      <c r="N16" s="1">
        <v>3</v>
      </c>
      <c r="O16" s="1">
        <v>3</v>
      </c>
      <c r="P16" s="1">
        <v>3</v>
      </c>
      <c r="Q16" s="1">
        <v>3</v>
      </c>
      <c r="R16" s="1">
        <v>3</v>
      </c>
      <c r="S16" s="1">
        <v>3</v>
      </c>
      <c r="T16" s="1">
        <v>3</v>
      </c>
      <c r="U16" s="1">
        <v>3</v>
      </c>
      <c r="V16" s="1">
        <v>3</v>
      </c>
      <c r="W16" s="1">
        <v>3</v>
      </c>
      <c r="X16" s="1">
        <v>3</v>
      </c>
      <c r="Y16" s="1">
        <v>3</v>
      </c>
      <c r="Z16" s="1">
        <v>3</v>
      </c>
      <c r="AA16" s="6">
        <f t="shared" si="3"/>
        <v>39</v>
      </c>
      <c r="AB16" s="8">
        <f t="shared" si="4"/>
        <v>3</v>
      </c>
      <c r="AC16" s="11" t="str">
        <f>IF(M16="","",VLOOKUP(AB16,$J$85:$K$87,2,TRUE))</f>
        <v>ІІІ ур</v>
      </c>
      <c r="AD16" s="1">
        <v>3</v>
      </c>
      <c r="AE16" s="1">
        <v>3</v>
      </c>
      <c r="AF16" s="1">
        <v>3</v>
      </c>
      <c r="AG16" s="1">
        <v>3</v>
      </c>
      <c r="AH16" s="1">
        <v>3</v>
      </c>
      <c r="AI16" s="1">
        <v>3</v>
      </c>
      <c r="AJ16" s="1">
        <v>3</v>
      </c>
      <c r="AK16" s="1">
        <v>3</v>
      </c>
      <c r="AL16" s="1">
        <v>3</v>
      </c>
      <c r="AM16" s="6">
        <f t="shared" si="5"/>
        <v>27</v>
      </c>
      <c r="AN16" s="8">
        <f t="shared" si="6"/>
        <v>3</v>
      </c>
      <c r="AO16" s="11" t="str">
        <f>IF(AG16="","",VLOOKUP(AN16,$J$85:$K$87,2,TRUE))</f>
        <v>ІІІ ур</v>
      </c>
      <c r="AP16" s="7">
        <f t="shared" si="7"/>
        <v>87</v>
      </c>
      <c r="AQ16" s="9">
        <f t="shared" si="8"/>
        <v>3</v>
      </c>
      <c r="AR16" s="11" t="str">
        <f>IF(AJ16="","",VLOOKUP(AQ16,$J$85:$K$87,2,TRUE))</f>
        <v>ІІІ ур</v>
      </c>
    </row>
    <row r="17" spans="2:44">
      <c r="B17" s="1">
        <v>9</v>
      </c>
      <c r="C17" s="1" t="s">
        <v>124</v>
      </c>
      <c r="D17" s="1">
        <v>3</v>
      </c>
      <c r="E17" s="1">
        <v>3</v>
      </c>
      <c r="F17" s="1">
        <v>3</v>
      </c>
      <c r="G17" s="1">
        <v>3</v>
      </c>
      <c r="H17" s="1">
        <v>3</v>
      </c>
      <c r="I17" s="1">
        <v>3</v>
      </c>
      <c r="J17" s="1">
        <v>3</v>
      </c>
      <c r="K17" s="6">
        <f t="shared" si="1"/>
        <v>21</v>
      </c>
      <c r="L17" s="8">
        <f t="shared" si="2"/>
        <v>3</v>
      </c>
      <c r="M17" s="11" t="str">
        <f>IF(E17="","",VLOOKUP(L17,$J$85:$K$87,2,TRUE))</f>
        <v>ІІІ ур</v>
      </c>
      <c r="N17" s="1">
        <v>3</v>
      </c>
      <c r="O17" s="1">
        <v>3</v>
      </c>
      <c r="P17" s="1">
        <v>3</v>
      </c>
      <c r="Q17" s="1">
        <v>3</v>
      </c>
      <c r="R17" s="1">
        <v>3</v>
      </c>
      <c r="S17" s="1">
        <v>3</v>
      </c>
      <c r="T17" s="1">
        <v>3</v>
      </c>
      <c r="U17" s="1">
        <v>3</v>
      </c>
      <c r="V17" s="1">
        <v>3</v>
      </c>
      <c r="W17" s="1">
        <v>3</v>
      </c>
      <c r="X17" s="1">
        <v>3</v>
      </c>
      <c r="Y17" s="1">
        <v>3</v>
      </c>
      <c r="Z17" s="1">
        <v>3</v>
      </c>
      <c r="AA17" s="6">
        <f t="shared" si="3"/>
        <v>39</v>
      </c>
      <c r="AB17" s="8">
        <f t="shared" si="4"/>
        <v>3</v>
      </c>
      <c r="AC17" s="11" t="str">
        <f>IF(M17="","",VLOOKUP(AB17,$J$85:$K$87,2,TRUE))</f>
        <v>ІІІ ур</v>
      </c>
      <c r="AD17" s="1">
        <v>3</v>
      </c>
      <c r="AE17" s="1">
        <v>3</v>
      </c>
      <c r="AF17" s="1">
        <v>3</v>
      </c>
      <c r="AG17" s="1">
        <v>3</v>
      </c>
      <c r="AH17" s="1">
        <v>3</v>
      </c>
      <c r="AI17" s="1">
        <v>3</v>
      </c>
      <c r="AJ17" s="1">
        <v>3</v>
      </c>
      <c r="AK17" s="1">
        <v>3</v>
      </c>
      <c r="AL17" s="1">
        <v>3</v>
      </c>
      <c r="AM17" s="6">
        <f t="shared" si="5"/>
        <v>27</v>
      </c>
      <c r="AN17" s="8">
        <f t="shared" si="6"/>
        <v>3</v>
      </c>
      <c r="AO17" s="11" t="str">
        <f>IF(AG17="","",VLOOKUP(AN17,$J$85:$K$87,2,TRUE))</f>
        <v>ІІІ ур</v>
      </c>
      <c r="AP17" s="7">
        <f t="shared" si="7"/>
        <v>87</v>
      </c>
      <c r="AQ17" s="9">
        <f t="shared" si="8"/>
        <v>3</v>
      </c>
      <c r="AR17" s="11" t="str">
        <f>IF(AJ17="","",VLOOKUP(AQ17,$J$85:$K$87,2,TRUE))</f>
        <v>ІІІ ур</v>
      </c>
    </row>
    <row r="18" spans="2:44">
      <c r="B18" s="1">
        <v>10</v>
      </c>
      <c r="C18" s="1" t="s">
        <v>125</v>
      </c>
      <c r="D18" s="1">
        <v>2</v>
      </c>
      <c r="E18" s="1">
        <v>2</v>
      </c>
      <c r="F18" s="1">
        <v>2</v>
      </c>
      <c r="G18" s="1">
        <v>2</v>
      </c>
      <c r="H18" s="1">
        <v>2</v>
      </c>
      <c r="I18" s="1">
        <v>2</v>
      </c>
      <c r="J18" s="1">
        <v>2</v>
      </c>
      <c r="K18" s="6">
        <f t="shared" si="1"/>
        <v>14</v>
      </c>
      <c r="L18" s="8">
        <f t="shared" si="2"/>
        <v>2</v>
      </c>
      <c r="M18" s="11" t="str">
        <f>IF(E18="","",VLOOKUP(L18,$J$85:$K$87,2,TRUE))</f>
        <v>ІІ ур</v>
      </c>
      <c r="N18" s="1">
        <v>2</v>
      </c>
      <c r="O18" s="1">
        <v>2</v>
      </c>
      <c r="P18" s="1">
        <v>2</v>
      </c>
      <c r="Q18" s="1">
        <v>2</v>
      </c>
      <c r="R18" s="1">
        <v>2</v>
      </c>
      <c r="S18" s="1">
        <v>2</v>
      </c>
      <c r="T18" s="1">
        <v>2</v>
      </c>
      <c r="U18" s="1">
        <v>2</v>
      </c>
      <c r="V18" s="1">
        <v>2</v>
      </c>
      <c r="W18" s="1">
        <v>2</v>
      </c>
      <c r="X18" s="1">
        <v>2</v>
      </c>
      <c r="Y18" s="1">
        <v>2</v>
      </c>
      <c r="Z18" s="1">
        <v>2</v>
      </c>
      <c r="AA18" s="6">
        <f t="shared" si="3"/>
        <v>26</v>
      </c>
      <c r="AB18" s="8">
        <f t="shared" si="4"/>
        <v>2</v>
      </c>
      <c r="AC18" s="11" t="str">
        <f>IF(M18="","",VLOOKUP(AB18,$J$85:$K$87,2,TRUE))</f>
        <v>ІІ ур</v>
      </c>
      <c r="AD18" s="1">
        <v>2</v>
      </c>
      <c r="AE18" s="1">
        <v>2</v>
      </c>
      <c r="AF18" s="1">
        <v>2</v>
      </c>
      <c r="AG18" s="1">
        <v>2</v>
      </c>
      <c r="AH18" s="1">
        <v>2</v>
      </c>
      <c r="AI18" s="1">
        <v>2</v>
      </c>
      <c r="AJ18" s="1">
        <v>2</v>
      </c>
      <c r="AK18" s="1">
        <v>2</v>
      </c>
      <c r="AL18" s="1">
        <v>2</v>
      </c>
      <c r="AM18" s="6">
        <f t="shared" si="5"/>
        <v>18</v>
      </c>
      <c r="AN18" s="8">
        <f t="shared" si="6"/>
        <v>2</v>
      </c>
      <c r="AO18" s="11" t="str">
        <f>IF(AG18="","",VLOOKUP(AN18,$J$85:$K$87,2,TRUE))</f>
        <v>ІІ ур</v>
      </c>
      <c r="AP18" s="7">
        <f t="shared" si="7"/>
        <v>58</v>
      </c>
      <c r="AQ18" s="9">
        <f t="shared" si="8"/>
        <v>2</v>
      </c>
      <c r="AR18" s="11" t="str">
        <f>IF(AJ18="","",VLOOKUP(AQ18,$J$85:$K$87,2,TRUE))</f>
        <v>ІІ ур</v>
      </c>
    </row>
    <row r="19" spans="2:44">
      <c r="B19" s="1">
        <v>11</v>
      </c>
      <c r="C19" s="1" t="s">
        <v>126</v>
      </c>
      <c r="D19" s="1">
        <v>2</v>
      </c>
      <c r="E19" s="1">
        <v>2</v>
      </c>
      <c r="F19" s="1">
        <v>2</v>
      </c>
      <c r="G19" s="1">
        <v>2</v>
      </c>
      <c r="H19" s="1">
        <v>2</v>
      </c>
      <c r="I19" s="1">
        <v>2</v>
      </c>
      <c r="J19" s="1">
        <v>2</v>
      </c>
      <c r="K19" s="6">
        <f t="shared" si="1"/>
        <v>14</v>
      </c>
      <c r="L19" s="8">
        <f t="shared" si="2"/>
        <v>2</v>
      </c>
      <c r="M19" s="11" t="str">
        <f>IF(E19="","",VLOOKUP(L19,$J$85:$K$87,2,TRUE))</f>
        <v>ІІ ур</v>
      </c>
      <c r="N19" s="1">
        <v>2</v>
      </c>
      <c r="O19" s="1">
        <v>2</v>
      </c>
      <c r="P19" s="1">
        <v>2</v>
      </c>
      <c r="Q19" s="1">
        <v>2</v>
      </c>
      <c r="R19" s="1">
        <v>2</v>
      </c>
      <c r="S19" s="1">
        <v>2</v>
      </c>
      <c r="T19" s="1">
        <v>2</v>
      </c>
      <c r="U19" s="1">
        <v>2</v>
      </c>
      <c r="V19" s="1">
        <v>2</v>
      </c>
      <c r="W19" s="1">
        <v>2</v>
      </c>
      <c r="X19" s="1">
        <v>2</v>
      </c>
      <c r="Y19" s="1">
        <v>2</v>
      </c>
      <c r="Z19" s="1">
        <v>2</v>
      </c>
      <c r="AA19" s="6">
        <f t="shared" si="3"/>
        <v>26</v>
      </c>
      <c r="AB19" s="8">
        <f t="shared" si="4"/>
        <v>2</v>
      </c>
      <c r="AC19" s="11" t="str">
        <f>IF(M19="","",VLOOKUP(AB19,$J$85:$K$87,2,TRUE))</f>
        <v>ІІ ур</v>
      </c>
      <c r="AD19" s="1">
        <v>2</v>
      </c>
      <c r="AE19" s="1">
        <v>2</v>
      </c>
      <c r="AF19" s="1">
        <v>2</v>
      </c>
      <c r="AG19" s="1">
        <v>2</v>
      </c>
      <c r="AH19" s="1">
        <v>2</v>
      </c>
      <c r="AI19" s="1">
        <v>2</v>
      </c>
      <c r="AJ19" s="1">
        <v>2</v>
      </c>
      <c r="AK19" s="1">
        <v>2</v>
      </c>
      <c r="AL19" s="1">
        <v>2</v>
      </c>
      <c r="AM19" s="6">
        <f t="shared" si="5"/>
        <v>18</v>
      </c>
      <c r="AN19" s="8">
        <f t="shared" si="6"/>
        <v>2</v>
      </c>
      <c r="AO19" s="11" t="str">
        <f>IF(AG19="","",VLOOKUP(AN19,$J$85:$K$87,2,TRUE))</f>
        <v>ІІ ур</v>
      </c>
      <c r="AP19" s="7">
        <f t="shared" si="7"/>
        <v>58</v>
      </c>
      <c r="AQ19" s="9">
        <f t="shared" si="8"/>
        <v>2</v>
      </c>
      <c r="AR19" s="11" t="str">
        <f>IF(AJ19="","",VLOOKUP(AQ19,$J$85:$K$87,2,TRUE))</f>
        <v>ІІ ур</v>
      </c>
    </row>
    <row r="20" spans="2:44">
      <c r="B20" s="1">
        <v>12</v>
      </c>
      <c r="C20" s="1" t="s">
        <v>127</v>
      </c>
      <c r="D20" s="1">
        <v>2</v>
      </c>
      <c r="E20" s="1">
        <v>2</v>
      </c>
      <c r="F20" s="1">
        <v>2</v>
      </c>
      <c r="G20" s="1">
        <v>2</v>
      </c>
      <c r="H20" s="1">
        <v>2</v>
      </c>
      <c r="I20" s="1">
        <v>2</v>
      </c>
      <c r="J20" s="1">
        <v>2</v>
      </c>
      <c r="K20" s="6">
        <f t="shared" si="1"/>
        <v>14</v>
      </c>
      <c r="L20" s="8">
        <f t="shared" si="2"/>
        <v>2</v>
      </c>
      <c r="M20" s="11" t="str">
        <f>IF(E20="","",VLOOKUP(L20,$J$85:$K$87,2,TRUE))</f>
        <v>ІІ ур</v>
      </c>
      <c r="N20" s="1">
        <v>2</v>
      </c>
      <c r="O20" s="1">
        <v>2</v>
      </c>
      <c r="P20" s="1">
        <v>2</v>
      </c>
      <c r="Q20" s="1">
        <v>2</v>
      </c>
      <c r="R20" s="1">
        <v>2</v>
      </c>
      <c r="S20" s="1">
        <v>2</v>
      </c>
      <c r="T20" s="1">
        <v>2</v>
      </c>
      <c r="U20" s="1">
        <v>2</v>
      </c>
      <c r="V20" s="1">
        <v>2</v>
      </c>
      <c r="W20" s="1">
        <v>2</v>
      </c>
      <c r="X20" s="1">
        <v>2</v>
      </c>
      <c r="Y20" s="1">
        <v>2</v>
      </c>
      <c r="Z20" s="1">
        <v>2</v>
      </c>
      <c r="AA20" s="6">
        <f t="shared" si="3"/>
        <v>26</v>
      </c>
      <c r="AB20" s="8">
        <f t="shared" si="4"/>
        <v>2</v>
      </c>
      <c r="AC20" s="11" t="str">
        <f>IF(M20="","",VLOOKUP(AB20,$J$85:$K$87,2,TRUE))</f>
        <v>ІІ ур</v>
      </c>
      <c r="AD20" s="1">
        <v>2</v>
      </c>
      <c r="AE20" s="1">
        <v>2</v>
      </c>
      <c r="AF20" s="1">
        <v>2</v>
      </c>
      <c r="AG20" s="1">
        <v>2</v>
      </c>
      <c r="AH20" s="1">
        <v>2</v>
      </c>
      <c r="AI20" s="1">
        <v>2</v>
      </c>
      <c r="AJ20" s="1">
        <v>2</v>
      </c>
      <c r="AK20" s="1">
        <v>2</v>
      </c>
      <c r="AL20" s="1">
        <v>2</v>
      </c>
      <c r="AM20" s="6">
        <f t="shared" si="5"/>
        <v>18</v>
      </c>
      <c r="AN20" s="8">
        <f t="shared" si="6"/>
        <v>2</v>
      </c>
      <c r="AO20" s="11" t="str">
        <f>IF(AG20="","",VLOOKUP(AN20,$J$85:$K$87,2,TRUE))</f>
        <v>ІІ ур</v>
      </c>
      <c r="AP20" s="7">
        <f t="shared" si="7"/>
        <v>58</v>
      </c>
      <c r="AQ20" s="9">
        <f t="shared" si="8"/>
        <v>2</v>
      </c>
      <c r="AR20" s="11" t="str">
        <f>IF(AJ20="","",VLOOKUP(AQ20,$J$85:$K$87,2,TRUE))</f>
        <v>ІІ ур</v>
      </c>
    </row>
    <row r="21" spans="2:44">
      <c r="B21" s="1">
        <v>13</v>
      </c>
      <c r="C21" s="1" t="s">
        <v>128</v>
      </c>
      <c r="D21" s="1">
        <v>2</v>
      </c>
      <c r="E21" s="1">
        <v>2</v>
      </c>
      <c r="F21" s="1">
        <v>2</v>
      </c>
      <c r="G21" s="1">
        <v>2</v>
      </c>
      <c r="H21" s="1">
        <v>2</v>
      </c>
      <c r="I21" s="1">
        <v>2</v>
      </c>
      <c r="J21" s="1">
        <v>2</v>
      </c>
      <c r="K21" s="6">
        <f t="shared" si="1"/>
        <v>14</v>
      </c>
      <c r="L21" s="8">
        <f t="shared" si="2"/>
        <v>2</v>
      </c>
      <c r="M21" s="11" t="str">
        <f>IF(E21="","",VLOOKUP(L21,$J$85:$K$87,2,TRUE))</f>
        <v>ІІ ур</v>
      </c>
      <c r="N21" s="1">
        <v>2</v>
      </c>
      <c r="O21" s="1">
        <v>2</v>
      </c>
      <c r="P21" s="1">
        <v>2</v>
      </c>
      <c r="Q21" s="1">
        <v>2</v>
      </c>
      <c r="R21" s="1">
        <v>2</v>
      </c>
      <c r="S21" s="1">
        <v>2</v>
      </c>
      <c r="T21" s="1">
        <v>2</v>
      </c>
      <c r="U21" s="1">
        <v>2</v>
      </c>
      <c r="V21" s="1">
        <v>2</v>
      </c>
      <c r="W21" s="1">
        <v>2</v>
      </c>
      <c r="X21" s="1">
        <v>2</v>
      </c>
      <c r="Y21" s="1">
        <v>2</v>
      </c>
      <c r="Z21" s="1">
        <v>2</v>
      </c>
      <c r="AA21" s="6">
        <f t="shared" si="3"/>
        <v>26</v>
      </c>
      <c r="AB21" s="8">
        <f t="shared" si="4"/>
        <v>2</v>
      </c>
      <c r="AC21" s="11" t="str">
        <f>IF(M21="","",VLOOKUP(AB21,$J$85:$K$87,2,TRUE))</f>
        <v>ІІ ур</v>
      </c>
      <c r="AD21" s="1">
        <v>2</v>
      </c>
      <c r="AE21" s="1">
        <v>2</v>
      </c>
      <c r="AF21" s="1">
        <v>2</v>
      </c>
      <c r="AG21" s="1">
        <v>2</v>
      </c>
      <c r="AH21" s="1">
        <v>2</v>
      </c>
      <c r="AI21" s="1">
        <v>2</v>
      </c>
      <c r="AJ21" s="1">
        <v>2</v>
      </c>
      <c r="AK21" s="1">
        <v>2</v>
      </c>
      <c r="AL21" s="1">
        <v>2</v>
      </c>
      <c r="AM21" s="6">
        <f t="shared" si="5"/>
        <v>18</v>
      </c>
      <c r="AN21" s="8">
        <f t="shared" si="6"/>
        <v>2</v>
      </c>
      <c r="AO21" s="11" t="str">
        <f>IF(AG21="","",VLOOKUP(AN21,$J$85:$K$87,2,TRUE))</f>
        <v>ІІ ур</v>
      </c>
      <c r="AP21" s="7">
        <f t="shared" si="7"/>
        <v>58</v>
      </c>
      <c r="AQ21" s="9">
        <f t="shared" si="8"/>
        <v>2</v>
      </c>
      <c r="AR21" s="11" t="str">
        <f>IF(AJ21="","",VLOOKUP(AQ21,$J$85:$K$87,2,TRUE))</f>
        <v>ІІ ур</v>
      </c>
    </row>
    <row r="22" spans="2:44">
      <c r="B22" s="1">
        <v>14</v>
      </c>
      <c r="C22" s="1" t="s">
        <v>129</v>
      </c>
      <c r="D22" s="1">
        <v>2</v>
      </c>
      <c r="E22" s="1">
        <v>2</v>
      </c>
      <c r="F22" s="1">
        <v>2</v>
      </c>
      <c r="G22" s="1">
        <v>2</v>
      </c>
      <c r="H22" s="1">
        <v>2</v>
      </c>
      <c r="I22" s="1">
        <v>2</v>
      </c>
      <c r="J22" s="1">
        <v>2</v>
      </c>
      <c r="K22" s="6">
        <f t="shared" si="1"/>
        <v>14</v>
      </c>
      <c r="L22" s="8">
        <f t="shared" si="2"/>
        <v>2</v>
      </c>
      <c r="M22" s="11" t="str">
        <f>IF(E22="","",VLOOKUP(L22,$J$85:$K$87,2,TRUE))</f>
        <v>ІІ ур</v>
      </c>
      <c r="N22" s="1">
        <v>2</v>
      </c>
      <c r="O22" s="1">
        <v>2</v>
      </c>
      <c r="P22" s="1">
        <v>2</v>
      </c>
      <c r="Q22" s="1">
        <v>2</v>
      </c>
      <c r="R22" s="1">
        <v>2</v>
      </c>
      <c r="S22" s="1">
        <v>2</v>
      </c>
      <c r="T22" s="1">
        <v>2</v>
      </c>
      <c r="U22" s="1">
        <v>2</v>
      </c>
      <c r="V22" s="1">
        <v>2</v>
      </c>
      <c r="W22" s="1">
        <v>2</v>
      </c>
      <c r="X22" s="1">
        <v>2</v>
      </c>
      <c r="Y22" s="1">
        <v>2</v>
      </c>
      <c r="Z22" s="1">
        <v>2</v>
      </c>
      <c r="AA22" s="6">
        <f t="shared" si="3"/>
        <v>26</v>
      </c>
      <c r="AB22" s="8">
        <f t="shared" si="4"/>
        <v>2</v>
      </c>
      <c r="AC22" s="11" t="str">
        <f>IF(M22="","",VLOOKUP(AB22,$J$85:$K$87,2,TRUE))</f>
        <v>ІІ ур</v>
      </c>
      <c r="AD22" s="1">
        <v>2</v>
      </c>
      <c r="AE22" s="1">
        <v>2</v>
      </c>
      <c r="AF22" s="1">
        <v>2</v>
      </c>
      <c r="AG22" s="1">
        <v>2</v>
      </c>
      <c r="AH22" s="1">
        <v>2</v>
      </c>
      <c r="AI22" s="1">
        <v>2</v>
      </c>
      <c r="AJ22" s="1">
        <v>2</v>
      </c>
      <c r="AK22" s="1">
        <v>2</v>
      </c>
      <c r="AL22" s="1">
        <v>2</v>
      </c>
      <c r="AM22" s="6">
        <f t="shared" si="5"/>
        <v>18</v>
      </c>
      <c r="AN22" s="8">
        <f t="shared" si="6"/>
        <v>2</v>
      </c>
      <c r="AO22" s="11" t="str">
        <f>IF(AG22="","",VLOOKUP(AN22,$J$85:$K$87,2,TRUE))</f>
        <v>ІІ ур</v>
      </c>
      <c r="AP22" s="7">
        <f t="shared" si="7"/>
        <v>58</v>
      </c>
      <c r="AQ22" s="9">
        <f t="shared" si="8"/>
        <v>2</v>
      </c>
      <c r="AR22" s="11" t="str">
        <f>IF(AJ22="","",VLOOKUP(AQ22,$J$85:$K$87,2,TRUE))</f>
        <v>ІІ ур</v>
      </c>
    </row>
    <row r="23" spans="2:44">
      <c r="B23" s="1">
        <v>15</v>
      </c>
      <c r="C23" s="1" t="s">
        <v>130</v>
      </c>
      <c r="D23" s="1">
        <v>2</v>
      </c>
      <c r="E23" s="1">
        <v>2</v>
      </c>
      <c r="F23" s="1">
        <v>2</v>
      </c>
      <c r="G23" s="1">
        <v>2</v>
      </c>
      <c r="H23" s="1">
        <v>2</v>
      </c>
      <c r="I23" s="1">
        <v>2</v>
      </c>
      <c r="J23" s="1">
        <v>2</v>
      </c>
      <c r="K23" s="6">
        <f t="shared" si="1"/>
        <v>14</v>
      </c>
      <c r="L23" s="8">
        <f t="shared" si="2"/>
        <v>2</v>
      </c>
      <c r="M23" s="11" t="str">
        <f>IF(E23="","",VLOOKUP(L23,$J$85:$K$87,2,TRUE))</f>
        <v>ІІ ур</v>
      </c>
      <c r="N23" s="1">
        <v>2</v>
      </c>
      <c r="O23" s="1">
        <v>2</v>
      </c>
      <c r="P23" s="1">
        <v>2</v>
      </c>
      <c r="Q23" s="1">
        <v>2</v>
      </c>
      <c r="R23" s="1">
        <v>2</v>
      </c>
      <c r="S23" s="1">
        <v>2</v>
      </c>
      <c r="T23" s="1">
        <v>2</v>
      </c>
      <c r="U23" s="1">
        <v>2</v>
      </c>
      <c r="V23" s="1">
        <v>2</v>
      </c>
      <c r="W23" s="1">
        <v>2</v>
      </c>
      <c r="X23" s="1">
        <v>2</v>
      </c>
      <c r="Y23" s="1">
        <v>2</v>
      </c>
      <c r="Z23" s="1">
        <v>2</v>
      </c>
      <c r="AA23" s="6">
        <f t="shared" si="3"/>
        <v>26</v>
      </c>
      <c r="AB23" s="8">
        <f t="shared" si="4"/>
        <v>2</v>
      </c>
      <c r="AC23" s="11" t="str">
        <f>IF(M23="","",VLOOKUP(AB23,$J$85:$K$87,2,TRUE))</f>
        <v>ІІ ур</v>
      </c>
      <c r="AD23" s="1">
        <v>2</v>
      </c>
      <c r="AE23" s="1">
        <v>2</v>
      </c>
      <c r="AF23" s="1">
        <v>2</v>
      </c>
      <c r="AG23" s="1">
        <v>2</v>
      </c>
      <c r="AH23" s="1">
        <v>2</v>
      </c>
      <c r="AI23" s="1">
        <v>2</v>
      </c>
      <c r="AJ23" s="1">
        <v>2</v>
      </c>
      <c r="AK23" s="1">
        <v>2</v>
      </c>
      <c r="AL23" s="1">
        <v>2</v>
      </c>
      <c r="AM23" s="6">
        <f t="shared" si="5"/>
        <v>18</v>
      </c>
      <c r="AN23" s="8">
        <f t="shared" si="6"/>
        <v>2</v>
      </c>
      <c r="AO23" s="11" t="str">
        <f>IF(AG23="","",VLOOKUP(AN23,$J$85:$K$87,2,TRUE))</f>
        <v>ІІ ур</v>
      </c>
      <c r="AP23" s="7">
        <f t="shared" si="7"/>
        <v>58</v>
      </c>
      <c r="AQ23" s="9">
        <f t="shared" si="8"/>
        <v>2</v>
      </c>
      <c r="AR23" s="11" t="str">
        <f>IF(AJ23="","",VLOOKUP(AQ23,$J$85:$K$87,2,TRUE))</f>
        <v>ІІ ур</v>
      </c>
    </row>
    <row r="24" spans="2:44">
      <c r="B24" s="39"/>
      <c r="C24" s="39"/>
      <c r="D24" s="35"/>
      <c r="E24" s="36"/>
      <c r="F24" s="36"/>
      <c r="G24" s="36"/>
      <c r="H24" s="36"/>
      <c r="I24" s="36"/>
      <c r="J24" s="36"/>
      <c r="K24" s="37"/>
      <c r="L24" s="1" t="s">
        <v>16</v>
      </c>
      <c r="M24" s="16" t="s">
        <v>12</v>
      </c>
      <c r="N24" s="35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7"/>
      <c r="AB24" s="1" t="s">
        <v>16</v>
      </c>
      <c r="AC24" s="16" t="s">
        <v>12</v>
      </c>
      <c r="AD24" s="35"/>
      <c r="AE24" s="36"/>
      <c r="AF24" s="36"/>
      <c r="AG24" s="36"/>
      <c r="AH24" s="36"/>
      <c r="AI24" s="36"/>
      <c r="AJ24" s="36"/>
      <c r="AK24" s="36"/>
      <c r="AL24" s="36"/>
      <c r="AM24" s="37"/>
      <c r="AN24" s="1" t="s">
        <v>16</v>
      </c>
      <c r="AO24" s="16" t="s">
        <v>12</v>
      </c>
      <c r="AP24" s="2"/>
      <c r="AQ24" s="2"/>
      <c r="AR24" s="2"/>
    </row>
    <row r="25" spans="2:44">
      <c r="B25" s="40"/>
      <c r="C25" s="40"/>
      <c r="D25" s="35" t="s">
        <v>20</v>
      </c>
      <c r="E25" s="36"/>
      <c r="F25" s="36"/>
      <c r="G25" s="36"/>
      <c r="H25" s="36"/>
      <c r="I25" s="36"/>
      <c r="J25" s="36"/>
      <c r="K25" s="37"/>
      <c r="L25" s="15">
        <f>COUNTA(C9:C23)</f>
        <v>15</v>
      </c>
      <c r="M25" s="15">
        <v>100</v>
      </c>
      <c r="N25" s="35" t="s">
        <v>20</v>
      </c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7"/>
      <c r="AB25" s="20">
        <f>COUNTA(C9:C23)</f>
        <v>15</v>
      </c>
      <c r="AC25" s="15">
        <v>100</v>
      </c>
      <c r="AD25" s="35" t="s">
        <v>20</v>
      </c>
      <c r="AE25" s="36"/>
      <c r="AF25" s="36"/>
      <c r="AG25" s="36"/>
      <c r="AH25" s="36"/>
      <c r="AI25" s="36"/>
      <c r="AJ25" s="36"/>
      <c r="AK25" s="36"/>
      <c r="AL25" s="36"/>
      <c r="AM25" s="37"/>
      <c r="AN25" s="20">
        <f>COUNTA(C9:C23)</f>
        <v>15</v>
      </c>
      <c r="AO25" s="15">
        <v>100</v>
      </c>
      <c r="AP25" s="2"/>
      <c r="AQ25" s="2"/>
      <c r="AR25" s="2"/>
    </row>
    <row r="26" spans="2:44">
      <c r="B26" s="40"/>
      <c r="C26" s="40"/>
      <c r="D26" s="35" t="s">
        <v>25</v>
      </c>
      <c r="E26" s="36"/>
      <c r="F26" s="36"/>
      <c r="G26" s="36"/>
      <c r="H26" s="36"/>
      <c r="I26" s="36"/>
      <c r="J26" s="36"/>
      <c r="K26" s="37"/>
      <c r="L26" s="10">
        <f>COUNTIF(M9:M23,"І ур")</f>
        <v>1</v>
      </c>
      <c r="M26" s="4">
        <f>(L26/L25)*100</f>
        <v>6.666666666666667</v>
      </c>
      <c r="N26" s="35" t="s">
        <v>25</v>
      </c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7"/>
      <c r="AB26" s="10">
        <f>COUNTIF(AC9:AC23,"І ур")</f>
        <v>1</v>
      </c>
      <c r="AC26" s="4">
        <f>(AB26/AB25)*100</f>
        <v>6.666666666666667</v>
      </c>
      <c r="AD26" s="35" t="s">
        <v>25</v>
      </c>
      <c r="AE26" s="36"/>
      <c r="AF26" s="36"/>
      <c r="AG26" s="36"/>
      <c r="AH26" s="36"/>
      <c r="AI26" s="36"/>
      <c r="AJ26" s="36"/>
      <c r="AK26" s="36"/>
      <c r="AL26" s="36"/>
      <c r="AM26" s="37"/>
      <c r="AN26" s="10">
        <f>COUNTIF(AO9:AO23,"І ур")</f>
        <v>1</v>
      </c>
      <c r="AO26" s="4">
        <f>(AN26/AN25)*100</f>
        <v>6.666666666666667</v>
      </c>
      <c r="AP26" s="2"/>
      <c r="AQ26" s="2"/>
      <c r="AR26" s="2"/>
    </row>
    <row r="27" spans="2:44">
      <c r="B27" s="40"/>
      <c r="C27" s="40"/>
      <c r="D27" s="35" t="s">
        <v>26</v>
      </c>
      <c r="E27" s="36"/>
      <c r="F27" s="36"/>
      <c r="G27" s="36"/>
      <c r="H27" s="36"/>
      <c r="I27" s="36"/>
      <c r="J27" s="36"/>
      <c r="K27" s="37"/>
      <c r="L27" s="10">
        <f>COUNTIF(M9:M23,"ІІ ур")</f>
        <v>9</v>
      </c>
      <c r="M27" s="4">
        <f>(L27/L25)*100</f>
        <v>60</v>
      </c>
      <c r="N27" s="35" t="s">
        <v>26</v>
      </c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7"/>
      <c r="AB27" s="10">
        <f>COUNTIF(AC9:AC23,"ІІ ур")</f>
        <v>9</v>
      </c>
      <c r="AC27" s="4">
        <f>(AB27/AB25)*100</f>
        <v>60</v>
      </c>
      <c r="AD27" s="35" t="s">
        <v>26</v>
      </c>
      <c r="AE27" s="36"/>
      <c r="AF27" s="36"/>
      <c r="AG27" s="36"/>
      <c r="AH27" s="36"/>
      <c r="AI27" s="36"/>
      <c r="AJ27" s="36"/>
      <c r="AK27" s="36"/>
      <c r="AL27" s="36"/>
      <c r="AM27" s="37"/>
      <c r="AN27" s="10">
        <f>COUNTIF(AO9:AO23,"ІІ ур")</f>
        <v>9</v>
      </c>
      <c r="AO27" s="4">
        <f>(AN27/AN25)*100</f>
        <v>60</v>
      </c>
      <c r="AP27" s="2"/>
      <c r="AQ27" s="2"/>
      <c r="AR27" s="2"/>
    </row>
    <row r="28" spans="2:44">
      <c r="B28" s="40"/>
      <c r="C28" s="40"/>
      <c r="D28" s="35" t="s">
        <v>27</v>
      </c>
      <c r="E28" s="36"/>
      <c r="F28" s="36"/>
      <c r="G28" s="36"/>
      <c r="H28" s="36"/>
      <c r="I28" s="36"/>
      <c r="J28" s="36"/>
      <c r="K28" s="37"/>
      <c r="L28" s="10">
        <f>COUNTIF(M9:M23,"ІІІ ур")</f>
        <v>5</v>
      </c>
      <c r="M28" s="4">
        <f>(L28/L25)*100</f>
        <v>33.333333333333329</v>
      </c>
      <c r="N28" s="35" t="s">
        <v>27</v>
      </c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7"/>
      <c r="AB28" s="10">
        <f>COUNTIF(AC9:AC23,"ІІІ ур")</f>
        <v>5</v>
      </c>
      <c r="AC28" s="4">
        <f>(AB28/AB25)*100</f>
        <v>33.333333333333329</v>
      </c>
      <c r="AD28" s="35" t="s">
        <v>27</v>
      </c>
      <c r="AE28" s="36"/>
      <c r="AF28" s="36"/>
      <c r="AG28" s="36"/>
      <c r="AH28" s="36"/>
      <c r="AI28" s="36"/>
      <c r="AJ28" s="36"/>
      <c r="AK28" s="36"/>
      <c r="AL28" s="36"/>
      <c r="AM28" s="37"/>
      <c r="AN28" s="10">
        <f>COUNTIF(AO9:AO23,"ІІІ ур")</f>
        <v>5</v>
      </c>
      <c r="AO28" s="4">
        <f>(AN28/AN25)*100</f>
        <v>33.333333333333329</v>
      </c>
      <c r="AP28" s="2"/>
      <c r="AQ28" s="2"/>
      <c r="AR28" s="2"/>
    </row>
    <row r="29" spans="2:44">
      <c r="B29" s="40"/>
      <c r="C29" s="40"/>
      <c r="D29" s="35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7"/>
      <c r="AQ29" s="3" t="s">
        <v>11</v>
      </c>
      <c r="AR29" s="3" t="s">
        <v>12</v>
      </c>
    </row>
    <row r="30" spans="2:44">
      <c r="B30" s="40"/>
      <c r="C30" s="40"/>
      <c r="D30" s="42" t="s">
        <v>21</v>
      </c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4"/>
      <c r="AQ30" s="20">
        <v>15</v>
      </c>
      <c r="AR30" s="15">
        <v>100</v>
      </c>
    </row>
    <row r="31" spans="2:44">
      <c r="B31" s="40"/>
      <c r="C31" s="40"/>
      <c r="D31" s="33" t="s">
        <v>22</v>
      </c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10">
        <f>COUNTIF(AR9:AR23,"І ур")</f>
        <v>1</v>
      </c>
      <c r="AR31" s="4">
        <f>(AQ31/AQ30)*100</f>
        <v>6.666666666666667</v>
      </c>
    </row>
    <row r="32" spans="2:44">
      <c r="B32" s="40"/>
      <c r="C32" s="40"/>
      <c r="D32" s="33" t="s">
        <v>24</v>
      </c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10">
        <f>COUNTIF(AR9:AR23,"ІІ ур")</f>
        <v>9</v>
      </c>
      <c r="AR32" s="4">
        <f>(AQ32/AQ30)*100</f>
        <v>60</v>
      </c>
    </row>
    <row r="33" spans="2:44">
      <c r="B33" s="41"/>
      <c r="C33" s="41"/>
      <c r="D33" s="33" t="s">
        <v>23</v>
      </c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10">
        <f>COUNTIF(AR9:AR23,"ІІІ ур")</f>
        <v>5</v>
      </c>
      <c r="AR33" s="4">
        <f>(AQ33/AQ30)*100</f>
        <v>33.333333333333329</v>
      </c>
    </row>
    <row r="85" spans="10:11">
      <c r="J85" s="5">
        <v>1</v>
      </c>
      <c r="K85" s="5" t="s">
        <v>28</v>
      </c>
    </row>
    <row r="86" spans="10:11">
      <c r="J86" s="5">
        <v>1.6</v>
      </c>
      <c r="K86" s="5" t="s">
        <v>29</v>
      </c>
    </row>
    <row r="87" spans="10:11">
      <c r="J87" s="5">
        <v>2.6</v>
      </c>
      <c r="K87" s="5" t="s">
        <v>30</v>
      </c>
    </row>
  </sheetData>
  <mergeCells count="43">
    <mergeCell ref="D29:AP29"/>
    <mergeCell ref="D26:K26"/>
    <mergeCell ref="D27:K27"/>
    <mergeCell ref="D28:K28"/>
    <mergeCell ref="N26:AA26"/>
    <mergeCell ref="N27:AA27"/>
    <mergeCell ref="M7:M8"/>
    <mergeCell ref="AA7:AA8"/>
    <mergeCell ref="AB7:AB8"/>
    <mergeCell ref="AC7:AC8"/>
    <mergeCell ref="AN7:AN8"/>
    <mergeCell ref="D31:AP31"/>
    <mergeCell ref="D32:AP32"/>
    <mergeCell ref="D33:AP33"/>
    <mergeCell ref="B24:B33"/>
    <mergeCell ref="C24:C33"/>
    <mergeCell ref="D24:K24"/>
    <mergeCell ref="D25:K25"/>
    <mergeCell ref="N24:AA24"/>
    <mergeCell ref="N25:AA25"/>
    <mergeCell ref="N28:AA28"/>
    <mergeCell ref="AD24:AM24"/>
    <mergeCell ref="AD25:AM25"/>
    <mergeCell ref="AD26:AM26"/>
    <mergeCell ref="D30:AP30"/>
    <mergeCell ref="AD27:AM27"/>
    <mergeCell ref="AD28:AM28"/>
    <mergeCell ref="A2:AS2"/>
    <mergeCell ref="A3:AS3"/>
    <mergeCell ref="A4:AS4"/>
    <mergeCell ref="B6:AR6"/>
    <mergeCell ref="B7:B8"/>
    <mergeCell ref="C7:C8"/>
    <mergeCell ref="D7:J7"/>
    <mergeCell ref="N7:Z7"/>
    <mergeCell ref="AD7:AL7"/>
    <mergeCell ref="AM7:AM8"/>
    <mergeCell ref="AP7:AP8"/>
    <mergeCell ref="AQ7:AQ8"/>
    <mergeCell ref="AR7:AR8"/>
    <mergeCell ref="K7:K8"/>
    <mergeCell ref="L7:L8"/>
    <mergeCell ref="AO7:AO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2:AS88"/>
  <sheetViews>
    <sheetView tabSelected="1" topLeftCell="D4" zoomScale="59" zoomScaleNormal="59" workbookViewId="0">
      <selection activeCell="AT21" sqref="AT21"/>
    </sheetView>
  </sheetViews>
  <sheetFormatPr defaultRowHeight="15"/>
  <cols>
    <col min="2" max="2" width="4.85546875" customWidth="1"/>
    <col min="3" max="3" width="33.5703125" customWidth="1"/>
    <col min="4" max="4" width="6.140625" customWidth="1"/>
    <col min="5" max="5" width="8.5703125" customWidth="1"/>
    <col min="6" max="6" width="6.140625" customWidth="1"/>
    <col min="7" max="7" width="7.85546875" customWidth="1"/>
    <col min="8" max="8" width="4.85546875" customWidth="1"/>
    <col min="9" max="9" width="5.85546875" customWidth="1"/>
    <col min="10" max="10" width="9.85546875" customWidth="1"/>
    <col min="11" max="11" width="7.28515625" customWidth="1"/>
    <col min="12" max="12" width="5.7109375" customWidth="1"/>
    <col min="13" max="13" width="7.7109375" customWidth="1"/>
    <col min="14" max="23" width="7.28515625" customWidth="1"/>
    <col min="24" max="24" width="11.5703125" customWidth="1"/>
    <col min="25" max="25" width="4.140625" customWidth="1"/>
    <col min="26" max="26" width="5.85546875" customWidth="1"/>
    <col min="27" max="27" width="8.7109375" customWidth="1"/>
    <col min="28" max="28" width="7.7109375" customWidth="1"/>
    <col min="29" max="29" width="6.7109375" customWidth="1"/>
    <col min="30" max="30" width="15" customWidth="1"/>
    <col min="31" max="31" width="6.140625" customWidth="1"/>
    <col min="32" max="32" width="4.85546875" customWidth="1"/>
    <col min="33" max="33" width="6" customWidth="1"/>
    <col min="34" max="34" width="6.5703125" customWidth="1"/>
    <col min="35" max="35" width="8.28515625" customWidth="1"/>
    <col min="36" max="36" width="7" customWidth="1"/>
    <col min="37" max="37" width="11.140625" customWidth="1"/>
    <col min="38" max="38" width="10.28515625" customWidth="1"/>
    <col min="39" max="40" width="5.140625" customWidth="1"/>
    <col min="41" max="41" width="9" customWidth="1"/>
  </cols>
  <sheetData>
    <row r="2" spans="1:45">
      <c r="A2" s="21" t="s">
        <v>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</row>
    <row r="3" spans="1:45">
      <c r="A3" s="21" t="s">
        <v>17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</row>
    <row r="4" spans="1:45">
      <c r="A4" s="21" t="s">
        <v>115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</row>
    <row r="6" spans="1:45">
      <c r="B6" s="22" t="s">
        <v>2</v>
      </c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</row>
    <row r="7" spans="1:45" ht="38.25" customHeight="1">
      <c r="B7" s="24" t="s">
        <v>3</v>
      </c>
      <c r="C7" s="24" t="s">
        <v>4</v>
      </c>
      <c r="D7" s="24" t="s">
        <v>5</v>
      </c>
      <c r="E7" s="24"/>
      <c r="F7" s="24"/>
      <c r="G7" s="24"/>
      <c r="H7" s="50" t="s">
        <v>13</v>
      </c>
      <c r="I7" s="52" t="s">
        <v>14</v>
      </c>
      <c r="J7" s="54" t="s">
        <v>15</v>
      </c>
      <c r="K7" s="26" t="s">
        <v>6</v>
      </c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50" t="s">
        <v>13</v>
      </c>
      <c r="Z7" s="52" t="s">
        <v>14</v>
      </c>
      <c r="AA7" s="54" t="s">
        <v>15</v>
      </c>
      <c r="AB7" s="26" t="s">
        <v>7</v>
      </c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50" t="s">
        <v>13</v>
      </c>
      <c r="AN7" s="52" t="s">
        <v>14</v>
      </c>
      <c r="AO7" s="54" t="s">
        <v>15</v>
      </c>
      <c r="AP7" s="28" t="s">
        <v>8</v>
      </c>
      <c r="AQ7" s="30" t="s">
        <v>9</v>
      </c>
      <c r="AR7" s="31" t="s">
        <v>10</v>
      </c>
    </row>
    <row r="8" spans="1:45" ht="225" customHeight="1">
      <c r="B8" s="24"/>
      <c r="C8" s="24"/>
      <c r="D8" s="12" t="s">
        <v>68</v>
      </c>
      <c r="E8" s="12" t="s">
        <v>69</v>
      </c>
      <c r="F8" s="12" t="s">
        <v>70</v>
      </c>
      <c r="G8" s="12" t="s">
        <v>71</v>
      </c>
      <c r="H8" s="51"/>
      <c r="I8" s="53"/>
      <c r="J8" s="55"/>
      <c r="K8" s="12" t="s">
        <v>72</v>
      </c>
      <c r="L8" s="12" t="s">
        <v>73</v>
      </c>
      <c r="M8" s="12" t="s">
        <v>74</v>
      </c>
      <c r="N8" s="12" t="s">
        <v>75</v>
      </c>
      <c r="O8" s="12" t="s">
        <v>76</v>
      </c>
      <c r="P8" s="12" t="s">
        <v>88</v>
      </c>
      <c r="Q8" s="12" t="s">
        <v>89</v>
      </c>
      <c r="R8" s="12" t="s">
        <v>90</v>
      </c>
      <c r="S8" s="12" t="s">
        <v>91</v>
      </c>
      <c r="T8" s="12" t="s">
        <v>92</v>
      </c>
      <c r="U8" s="12" t="s">
        <v>93</v>
      </c>
      <c r="V8" s="12" t="s">
        <v>94</v>
      </c>
      <c r="W8" s="12" t="s">
        <v>95</v>
      </c>
      <c r="X8" s="12" t="s">
        <v>96</v>
      </c>
      <c r="Y8" s="51"/>
      <c r="Z8" s="53"/>
      <c r="AA8" s="55"/>
      <c r="AB8" s="12" t="s">
        <v>77</v>
      </c>
      <c r="AC8" s="12" t="s">
        <v>78</v>
      </c>
      <c r="AD8" s="12" t="s">
        <v>79</v>
      </c>
      <c r="AE8" s="12" t="s">
        <v>80</v>
      </c>
      <c r="AF8" s="12" t="s">
        <v>81</v>
      </c>
      <c r="AG8" s="12" t="s">
        <v>82</v>
      </c>
      <c r="AH8" s="12" t="s">
        <v>83</v>
      </c>
      <c r="AI8" s="12" t="s">
        <v>84</v>
      </c>
      <c r="AJ8" s="12" t="s">
        <v>85</v>
      </c>
      <c r="AK8" s="12" t="s">
        <v>86</v>
      </c>
      <c r="AL8" s="12" t="s">
        <v>87</v>
      </c>
      <c r="AM8" s="51"/>
      <c r="AN8" s="53"/>
      <c r="AO8" s="55"/>
      <c r="AP8" s="29"/>
      <c r="AQ8" s="30"/>
      <c r="AR8" s="31"/>
    </row>
    <row r="9" spans="1:45">
      <c r="B9" s="1">
        <v>1</v>
      </c>
      <c r="C9" s="1" t="s">
        <v>116</v>
      </c>
      <c r="D9" s="1">
        <v>3</v>
      </c>
      <c r="E9" s="1">
        <v>3</v>
      </c>
      <c r="F9" s="1">
        <v>3</v>
      </c>
      <c r="G9" s="1">
        <v>3</v>
      </c>
      <c r="H9" s="6">
        <f>SUM(D9:G9)</f>
        <v>12</v>
      </c>
      <c r="I9" s="8">
        <f>AVERAGE(D9:G9)</f>
        <v>3</v>
      </c>
      <c r="J9" s="11" t="str">
        <f t="shared" ref="J9:J23" si="0">IF(B9="","",VLOOKUP(I9,$J$86:$K$88,2,TRUE))</f>
        <v>ІІІ ур</v>
      </c>
      <c r="K9" s="1">
        <v>3</v>
      </c>
      <c r="L9" s="1">
        <v>3</v>
      </c>
      <c r="M9" s="1">
        <v>3</v>
      </c>
      <c r="N9" s="1">
        <v>3</v>
      </c>
      <c r="O9" s="1">
        <v>3</v>
      </c>
      <c r="P9" s="1">
        <v>3</v>
      </c>
      <c r="Q9" s="1">
        <v>3</v>
      </c>
      <c r="R9" s="1">
        <v>3</v>
      </c>
      <c r="S9" s="1">
        <v>3</v>
      </c>
      <c r="T9" s="1">
        <v>3</v>
      </c>
      <c r="U9" s="1">
        <v>3</v>
      </c>
      <c r="V9" s="1">
        <v>3</v>
      </c>
      <c r="W9" s="1">
        <v>3</v>
      </c>
      <c r="X9" s="1">
        <v>3</v>
      </c>
      <c r="Y9" s="6">
        <f>SUM(K9:X9)</f>
        <v>42</v>
      </c>
      <c r="Z9" s="8">
        <f>AVERAGE(K9:X9)</f>
        <v>3</v>
      </c>
      <c r="AA9" s="11" t="str">
        <f t="shared" ref="AA9:AA24" si="1">IF(J9="","",VLOOKUP(Z9,$J$86:$K$88,2,TRUE))</f>
        <v>ІІІ ур</v>
      </c>
      <c r="AB9" s="1">
        <v>3</v>
      </c>
      <c r="AC9" s="1">
        <v>3</v>
      </c>
      <c r="AD9" s="1">
        <v>3</v>
      </c>
      <c r="AE9" s="1">
        <v>3</v>
      </c>
      <c r="AF9" s="1">
        <v>3</v>
      </c>
      <c r="AG9" s="1">
        <v>3</v>
      </c>
      <c r="AH9" s="1">
        <v>3</v>
      </c>
      <c r="AI9" s="1">
        <v>3</v>
      </c>
      <c r="AJ9" s="1">
        <v>3</v>
      </c>
      <c r="AK9" s="1">
        <v>3</v>
      </c>
      <c r="AL9" s="1">
        <v>3</v>
      </c>
      <c r="AM9" s="6">
        <f>SUM(AB9:AL9)</f>
        <v>33</v>
      </c>
      <c r="AN9" s="8">
        <f>AVERAGE(AB9:AL9)</f>
        <v>3</v>
      </c>
      <c r="AO9" s="11" t="str">
        <f t="shared" ref="AO9:AO24" si="2">IF(AG9="","",VLOOKUP(AN9,$J$86:$K$88,2,TRUE))</f>
        <v>ІІІ ур</v>
      </c>
      <c r="AP9" s="7">
        <f t="shared" ref="AP9:AP10" si="3">H9+Y9+AM9</f>
        <v>87</v>
      </c>
      <c r="AQ9" s="9">
        <f t="shared" ref="AQ9:AQ10" si="4">AP9/29</f>
        <v>3</v>
      </c>
      <c r="AR9" s="11" t="str">
        <f t="shared" ref="AR9:AR24" si="5">IF(AJ9="","",VLOOKUP(AQ9,$J$86:$K$88,2,TRUE))</f>
        <v>ІІІ ур</v>
      </c>
    </row>
    <row r="10" spans="1:45">
      <c r="B10" s="1">
        <v>2</v>
      </c>
      <c r="C10" s="1" t="s">
        <v>117</v>
      </c>
      <c r="D10" s="1">
        <v>3</v>
      </c>
      <c r="E10" s="1">
        <v>3</v>
      </c>
      <c r="F10" s="1">
        <v>3</v>
      </c>
      <c r="G10" s="1">
        <v>3</v>
      </c>
      <c r="H10" s="6">
        <f t="shared" ref="H10:H23" si="6">SUM(D10:G10)</f>
        <v>12</v>
      </c>
      <c r="I10" s="8">
        <f t="shared" ref="I10:I23" si="7">AVERAGE(D10:G10)</f>
        <v>3</v>
      </c>
      <c r="J10" s="11" t="str">
        <f t="shared" si="0"/>
        <v>ІІІ ур</v>
      </c>
      <c r="K10" s="1">
        <v>3</v>
      </c>
      <c r="L10" s="1">
        <v>3</v>
      </c>
      <c r="M10" s="1">
        <v>3</v>
      </c>
      <c r="N10" s="1">
        <v>3</v>
      </c>
      <c r="O10" s="1">
        <v>3</v>
      </c>
      <c r="P10" s="1">
        <v>3</v>
      </c>
      <c r="Q10" s="1">
        <v>3</v>
      </c>
      <c r="R10" s="1">
        <v>3</v>
      </c>
      <c r="S10" s="1">
        <v>3</v>
      </c>
      <c r="T10" s="1">
        <v>3</v>
      </c>
      <c r="U10" s="1">
        <v>3</v>
      </c>
      <c r="V10" s="1">
        <v>3</v>
      </c>
      <c r="W10" s="1">
        <v>3</v>
      </c>
      <c r="X10" s="1">
        <v>3</v>
      </c>
      <c r="Y10" s="6">
        <f t="shared" ref="Y10:Y23" si="8">SUM(K10:X10)</f>
        <v>42</v>
      </c>
      <c r="Z10" s="8">
        <f t="shared" ref="Z10:Z23" si="9">AVERAGE(K10:X10)</f>
        <v>3</v>
      </c>
      <c r="AA10" s="11" t="str">
        <f t="shared" si="1"/>
        <v>ІІІ ур</v>
      </c>
      <c r="AB10" s="1">
        <v>3</v>
      </c>
      <c r="AC10" s="1">
        <v>3</v>
      </c>
      <c r="AD10" s="1">
        <v>3</v>
      </c>
      <c r="AE10" s="1">
        <v>3</v>
      </c>
      <c r="AF10" s="1">
        <v>3</v>
      </c>
      <c r="AG10" s="1">
        <v>3</v>
      </c>
      <c r="AH10" s="1">
        <v>3</v>
      </c>
      <c r="AI10" s="1">
        <v>3</v>
      </c>
      <c r="AJ10" s="1">
        <v>3</v>
      </c>
      <c r="AK10" s="1">
        <v>3</v>
      </c>
      <c r="AL10" s="1">
        <v>3</v>
      </c>
      <c r="AM10" s="6">
        <f t="shared" ref="AM10:AM23" si="10">SUM(AB10:AL10)</f>
        <v>33</v>
      </c>
      <c r="AN10" s="8">
        <f t="shared" ref="AN10:AN23" si="11">AVERAGE(AB10:AL10)</f>
        <v>3</v>
      </c>
      <c r="AO10" s="11" t="str">
        <f t="shared" si="2"/>
        <v>ІІІ ур</v>
      </c>
      <c r="AP10" s="7">
        <f t="shared" si="3"/>
        <v>87</v>
      </c>
      <c r="AQ10" s="9">
        <f t="shared" si="4"/>
        <v>3</v>
      </c>
      <c r="AR10" s="11" t="str">
        <f t="shared" si="5"/>
        <v>ІІІ ур</v>
      </c>
    </row>
    <row r="11" spans="1:45">
      <c r="B11" s="1">
        <v>3</v>
      </c>
      <c r="C11" s="1" t="s">
        <v>118</v>
      </c>
      <c r="D11" s="1">
        <v>3</v>
      </c>
      <c r="E11" s="1">
        <v>3</v>
      </c>
      <c r="F11" s="1">
        <v>3</v>
      </c>
      <c r="G11" s="1">
        <v>3</v>
      </c>
      <c r="H11" s="6">
        <f t="shared" si="6"/>
        <v>12</v>
      </c>
      <c r="I11" s="8">
        <f t="shared" si="7"/>
        <v>3</v>
      </c>
      <c r="J11" s="11" t="str">
        <f t="shared" si="0"/>
        <v>ІІІ ур</v>
      </c>
      <c r="K11" s="1">
        <v>3</v>
      </c>
      <c r="L11" s="1">
        <v>3</v>
      </c>
      <c r="M11" s="1">
        <v>3</v>
      </c>
      <c r="N11" s="1">
        <v>3</v>
      </c>
      <c r="O11" s="1">
        <v>3</v>
      </c>
      <c r="P11" s="1">
        <v>3</v>
      </c>
      <c r="Q11" s="1">
        <v>3</v>
      </c>
      <c r="R11" s="1">
        <v>3</v>
      </c>
      <c r="S11" s="1">
        <v>3</v>
      </c>
      <c r="T11" s="1">
        <v>3</v>
      </c>
      <c r="U11" s="1">
        <v>3</v>
      </c>
      <c r="V11" s="1">
        <v>3</v>
      </c>
      <c r="W11" s="1">
        <v>3</v>
      </c>
      <c r="X11" s="1">
        <v>3</v>
      </c>
      <c r="Y11" s="6">
        <f t="shared" si="8"/>
        <v>42</v>
      </c>
      <c r="Z11" s="8">
        <f t="shared" si="9"/>
        <v>3</v>
      </c>
      <c r="AA11" s="11" t="str">
        <f t="shared" si="1"/>
        <v>ІІІ ур</v>
      </c>
      <c r="AB11" s="1">
        <v>3</v>
      </c>
      <c r="AC11" s="1">
        <v>3</v>
      </c>
      <c r="AD11" s="1">
        <v>3</v>
      </c>
      <c r="AE11" s="1">
        <v>3</v>
      </c>
      <c r="AF11" s="1">
        <v>3</v>
      </c>
      <c r="AG11" s="1">
        <v>3</v>
      </c>
      <c r="AH11" s="1">
        <v>3</v>
      </c>
      <c r="AI11" s="1">
        <v>3</v>
      </c>
      <c r="AJ11" s="1">
        <v>3</v>
      </c>
      <c r="AK11" s="1">
        <v>3</v>
      </c>
      <c r="AL11" s="1">
        <v>3</v>
      </c>
      <c r="AM11" s="6">
        <f t="shared" si="10"/>
        <v>33</v>
      </c>
      <c r="AN11" s="8">
        <f t="shared" si="11"/>
        <v>3</v>
      </c>
      <c r="AO11" s="11" t="str">
        <f t="shared" si="2"/>
        <v>ІІІ ур</v>
      </c>
      <c r="AP11" s="7">
        <f>H11+Y11+AM11</f>
        <v>87</v>
      </c>
      <c r="AQ11" s="9">
        <f t="shared" ref="AQ11" si="12">AP11/29</f>
        <v>3</v>
      </c>
      <c r="AR11" s="11" t="str">
        <f t="shared" si="5"/>
        <v>ІІІ ур</v>
      </c>
    </row>
    <row r="12" spans="1:45">
      <c r="B12" s="1">
        <v>4</v>
      </c>
      <c r="C12" s="1" t="s">
        <v>119</v>
      </c>
      <c r="D12" s="1">
        <v>3</v>
      </c>
      <c r="E12" s="1">
        <v>3</v>
      </c>
      <c r="F12" s="1">
        <v>3</v>
      </c>
      <c r="G12" s="1">
        <v>3</v>
      </c>
      <c r="H12" s="6">
        <f t="shared" si="6"/>
        <v>12</v>
      </c>
      <c r="I12" s="8">
        <f t="shared" si="7"/>
        <v>3</v>
      </c>
      <c r="J12" s="11" t="str">
        <f t="shared" si="0"/>
        <v>ІІІ ур</v>
      </c>
      <c r="K12" s="1">
        <v>3</v>
      </c>
      <c r="L12" s="1">
        <v>3</v>
      </c>
      <c r="M12" s="1">
        <v>3</v>
      </c>
      <c r="N12" s="1">
        <v>3</v>
      </c>
      <c r="O12" s="1">
        <v>3</v>
      </c>
      <c r="P12" s="1">
        <v>3</v>
      </c>
      <c r="Q12" s="1">
        <v>3</v>
      </c>
      <c r="R12" s="1">
        <v>3</v>
      </c>
      <c r="S12" s="1">
        <v>3</v>
      </c>
      <c r="T12" s="1">
        <v>3</v>
      </c>
      <c r="U12" s="1">
        <v>3</v>
      </c>
      <c r="V12" s="1">
        <v>3</v>
      </c>
      <c r="W12" s="1">
        <v>3</v>
      </c>
      <c r="X12" s="1">
        <v>3</v>
      </c>
      <c r="Y12" s="6">
        <f t="shared" si="8"/>
        <v>42</v>
      </c>
      <c r="Z12" s="8">
        <f t="shared" si="9"/>
        <v>3</v>
      </c>
      <c r="AA12" s="11" t="str">
        <f t="shared" si="1"/>
        <v>ІІІ ур</v>
      </c>
      <c r="AB12" s="1">
        <v>3</v>
      </c>
      <c r="AC12" s="1">
        <v>3</v>
      </c>
      <c r="AD12" s="1">
        <v>3</v>
      </c>
      <c r="AE12" s="1">
        <v>3</v>
      </c>
      <c r="AF12" s="1">
        <v>3</v>
      </c>
      <c r="AG12" s="1">
        <v>3</v>
      </c>
      <c r="AH12" s="1">
        <v>3</v>
      </c>
      <c r="AI12" s="1">
        <v>3</v>
      </c>
      <c r="AJ12" s="1">
        <v>3</v>
      </c>
      <c r="AK12" s="1">
        <v>3</v>
      </c>
      <c r="AL12" s="1">
        <v>3</v>
      </c>
      <c r="AM12" s="6">
        <f t="shared" si="10"/>
        <v>33</v>
      </c>
      <c r="AN12" s="8">
        <f t="shared" si="11"/>
        <v>3</v>
      </c>
      <c r="AO12" s="11" t="str">
        <f t="shared" si="2"/>
        <v>ІІІ ур</v>
      </c>
      <c r="AP12" s="7">
        <f t="shared" ref="AP12:AP24" si="13">H12+Y12+AM12</f>
        <v>87</v>
      </c>
      <c r="AQ12" s="9">
        <f t="shared" ref="AQ12:AQ24" si="14">AP12/29</f>
        <v>3</v>
      </c>
      <c r="AR12" s="11" t="str">
        <f t="shared" si="5"/>
        <v>ІІІ ур</v>
      </c>
    </row>
    <row r="13" spans="1:45">
      <c r="B13" s="1">
        <v>5</v>
      </c>
      <c r="C13" s="1" t="s">
        <v>120</v>
      </c>
      <c r="D13" s="1">
        <v>3</v>
      </c>
      <c r="E13" s="1">
        <v>3</v>
      </c>
      <c r="F13" s="1">
        <v>3</v>
      </c>
      <c r="G13" s="1">
        <v>3</v>
      </c>
      <c r="H13" s="6">
        <f t="shared" si="6"/>
        <v>12</v>
      </c>
      <c r="I13" s="8">
        <f t="shared" si="7"/>
        <v>3</v>
      </c>
      <c r="J13" s="11" t="str">
        <f t="shared" si="0"/>
        <v>ІІІ ур</v>
      </c>
      <c r="K13" s="1">
        <v>3</v>
      </c>
      <c r="L13" s="1">
        <v>3</v>
      </c>
      <c r="M13" s="1">
        <v>3</v>
      </c>
      <c r="N13" s="1">
        <v>3</v>
      </c>
      <c r="O13" s="1">
        <v>3</v>
      </c>
      <c r="P13" s="1">
        <v>3</v>
      </c>
      <c r="Q13" s="1">
        <v>3</v>
      </c>
      <c r="R13" s="1">
        <v>3</v>
      </c>
      <c r="S13" s="1">
        <v>3</v>
      </c>
      <c r="T13" s="1">
        <v>3</v>
      </c>
      <c r="U13" s="1">
        <v>3</v>
      </c>
      <c r="V13" s="1">
        <v>3</v>
      </c>
      <c r="W13" s="1">
        <v>3</v>
      </c>
      <c r="X13" s="1">
        <v>3</v>
      </c>
      <c r="Y13" s="6">
        <f t="shared" si="8"/>
        <v>42</v>
      </c>
      <c r="Z13" s="8">
        <f t="shared" si="9"/>
        <v>3</v>
      </c>
      <c r="AA13" s="11" t="str">
        <f t="shared" si="1"/>
        <v>ІІІ ур</v>
      </c>
      <c r="AB13" s="1">
        <v>3</v>
      </c>
      <c r="AC13" s="1">
        <v>3</v>
      </c>
      <c r="AD13" s="1">
        <v>3</v>
      </c>
      <c r="AE13" s="1">
        <v>3</v>
      </c>
      <c r="AF13" s="1">
        <v>3</v>
      </c>
      <c r="AG13" s="1">
        <v>3</v>
      </c>
      <c r="AH13" s="1">
        <v>3</v>
      </c>
      <c r="AI13" s="1">
        <v>3</v>
      </c>
      <c r="AJ13" s="1">
        <v>3</v>
      </c>
      <c r="AK13" s="1">
        <v>3</v>
      </c>
      <c r="AL13" s="1">
        <v>3</v>
      </c>
      <c r="AM13" s="6">
        <f t="shared" si="10"/>
        <v>33</v>
      </c>
      <c r="AN13" s="8">
        <f t="shared" si="11"/>
        <v>3</v>
      </c>
      <c r="AO13" s="11" t="str">
        <f t="shared" si="2"/>
        <v>ІІІ ур</v>
      </c>
      <c r="AP13" s="7">
        <f t="shared" si="13"/>
        <v>87</v>
      </c>
      <c r="AQ13" s="9">
        <f t="shared" si="14"/>
        <v>3</v>
      </c>
      <c r="AR13" s="11" t="str">
        <f t="shared" si="5"/>
        <v>ІІІ ур</v>
      </c>
    </row>
    <row r="14" spans="1:45">
      <c r="B14" s="1">
        <v>6</v>
      </c>
      <c r="C14" s="1" t="s">
        <v>121</v>
      </c>
      <c r="D14" s="1">
        <v>3</v>
      </c>
      <c r="E14" s="1">
        <v>3</v>
      </c>
      <c r="F14" s="1">
        <v>3</v>
      </c>
      <c r="G14" s="1">
        <v>3</v>
      </c>
      <c r="H14" s="6">
        <f t="shared" si="6"/>
        <v>12</v>
      </c>
      <c r="I14" s="8">
        <f t="shared" si="7"/>
        <v>3</v>
      </c>
      <c r="J14" s="11" t="str">
        <f t="shared" si="0"/>
        <v>ІІІ ур</v>
      </c>
      <c r="K14" s="1">
        <v>3</v>
      </c>
      <c r="L14" s="1">
        <v>3</v>
      </c>
      <c r="M14" s="1">
        <v>3</v>
      </c>
      <c r="N14" s="1">
        <v>3</v>
      </c>
      <c r="O14" s="1">
        <v>3</v>
      </c>
      <c r="P14" s="1">
        <v>3</v>
      </c>
      <c r="Q14" s="1">
        <v>3</v>
      </c>
      <c r="R14" s="1">
        <v>3</v>
      </c>
      <c r="S14" s="1">
        <v>3</v>
      </c>
      <c r="T14" s="1">
        <v>3</v>
      </c>
      <c r="U14" s="1">
        <v>3</v>
      </c>
      <c r="V14" s="1">
        <v>3</v>
      </c>
      <c r="W14" s="1">
        <v>3</v>
      </c>
      <c r="X14" s="1">
        <v>3</v>
      </c>
      <c r="Y14" s="6">
        <f t="shared" si="8"/>
        <v>42</v>
      </c>
      <c r="Z14" s="8">
        <f t="shared" si="9"/>
        <v>3</v>
      </c>
      <c r="AA14" s="11" t="str">
        <f t="shared" si="1"/>
        <v>ІІІ ур</v>
      </c>
      <c r="AB14" s="1">
        <v>3</v>
      </c>
      <c r="AC14" s="1">
        <v>3</v>
      </c>
      <c r="AD14" s="1">
        <v>3</v>
      </c>
      <c r="AE14" s="1">
        <v>3</v>
      </c>
      <c r="AF14" s="1">
        <v>3</v>
      </c>
      <c r="AG14" s="1">
        <v>3</v>
      </c>
      <c r="AH14" s="1">
        <v>3</v>
      </c>
      <c r="AI14" s="1">
        <v>3</v>
      </c>
      <c r="AJ14" s="1">
        <v>3</v>
      </c>
      <c r="AK14" s="1">
        <v>3</v>
      </c>
      <c r="AL14" s="1">
        <v>3</v>
      </c>
      <c r="AM14" s="6">
        <f t="shared" si="10"/>
        <v>33</v>
      </c>
      <c r="AN14" s="8">
        <f t="shared" si="11"/>
        <v>3</v>
      </c>
      <c r="AO14" s="11" t="str">
        <f t="shared" si="2"/>
        <v>ІІІ ур</v>
      </c>
      <c r="AP14" s="7">
        <f t="shared" si="13"/>
        <v>87</v>
      </c>
      <c r="AQ14" s="9">
        <f t="shared" si="14"/>
        <v>3</v>
      </c>
      <c r="AR14" s="11" t="str">
        <f t="shared" si="5"/>
        <v>ІІІ ур</v>
      </c>
    </row>
    <row r="15" spans="1:45">
      <c r="B15" s="1">
        <v>7</v>
      </c>
      <c r="C15" s="1" t="s">
        <v>122</v>
      </c>
      <c r="D15" s="1">
        <v>3</v>
      </c>
      <c r="E15" s="1">
        <v>3</v>
      </c>
      <c r="F15" s="1">
        <v>3</v>
      </c>
      <c r="G15" s="1">
        <v>3</v>
      </c>
      <c r="H15" s="6">
        <f t="shared" si="6"/>
        <v>12</v>
      </c>
      <c r="I15" s="8">
        <f t="shared" si="7"/>
        <v>3</v>
      </c>
      <c r="J15" s="11" t="str">
        <f t="shared" si="0"/>
        <v>ІІІ ур</v>
      </c>
      <c r="K15" s="1">
        <v>3</v>
      </c>
      <c r="L15" s="1">
        <v>3</v>
      </c>
      <c r="M15" s="1">
        <v>3</v>
      </c>
      <c r="N15" s="1">
        <v>3</v>
      </c>
      <c r="O15" s="1">
        <v>3</v>
      </c>
      <c r="P15" s="1">
        <v>3</v>
      </c>
      <c r="Q15" s="1">
        <v>3</v>
      </c>
      <c r="R15" s="1">
        <v>3</v>
      </c>
      <c r="S15" s="1">
        <v>3</v>
      </c>
      <c r="T15" s="1">
        <v>3</v>
      </c>
      <c r="U15" s="1">
        <v>3</v>
      </c>
      <c r="V15" s="1">
        <v>3</v>
      </c>
      <c r="W15" s="1">
        <v>3</v>
      </c>
      <c r="X15" s="1">
        <v>3</v>
      </c>
      <c r="Y15" s="6">
        <f t="shared" si="8"/>
        <v>42</v>
      </c>
      <c r="Z15" s="8">
        <f t="shared" si="9"/>
        <v>3</v>
      </c>
      <c r="AA15" s="11" t="str">
        <f t="shared" si="1"/>
        <v>ІІІ ур</v>
      </c>
      <c r="AB15" s="1">
        <v>3</v>
      </c>
      <c r="AC15" s="1">
        <v>3</v>
      </c>
      <c r="AD15" s="1">
        <v>3</v>
      </c>
      <c r="AE15" s="1">
        <v>3</v>
      </c>
      <c r="AF15" s="1">
        <v>3</v>
      </c>
      <c r="AG15" s="1">
        <v>3</v>
      </c>
      <c r="AH15" s="1">
        <v>3</v>
      </c>
      <c r="AI15" s="1">
        <v>3</v>
      </c>
      <c r="AJ15" s="1">
        <v>3</v>
      </c>
      <c r="AK15" s="1">
        <v>3</v>
      </c>
      <c r="AL15" s="1">
        <v>3</v>
      </c>
      <c r="AM15" s="6">
        <f t="shared" si="10"/>
        <v>33</v>
      </c>
      <c r="AN15" s="8">
        <f t="shared" si="11"/>
        <v>3</v>
      </c>
      <c r="AO15" s="11" t="str">
        <f t="shared" si="2"/>
        <v>ІІІ ур</v>
      </c>
      <c r="AP15" s="7">
        <f t="shared" si="13"/>
        <v>87</v>
      </c>
      <c r="AQ15" s="9">
        <f t="shared" si="14"/>
        <v>3</v>
      </c>
      <c r="AR15" s="11" t="str">
        <f t="shared" si="5"/>
        <v>ІІІ ур</v>
      </c>
    </row>
    <row r="16" spans="1:45">
      <c r="B16" s="1">
        <v>8</v>
      </c>
      <c r="C16" s="1" t="s">
        <v>123</v>
      </c>
      <c r="D16" s="1">
        <v>3</v>
      </c>
      <c r="E16" s="1">
        <v>3</v>
      </c>
      <c r="F16" s="1">
        <v>3</v>
      </c>
      <c r="G16" s="1">
        <v>3</v>
      </c>
      <c r="H16" s="6">
        <f t="shared" si="6"/>
        <v>12</v>
      </c>
      <c r="I16" s="8">
        <f t="shared" si="7"/>
        <v>3</v>
      </c>
      <c r="J16" s="11" t="str">
        <f t="shared" si="0"/>
        <v>ІІІ ур</v>
      </c>
      <c r="K16" s="1">
        <v>3</v>
      </c>
      <c r="L16" s="1">
        <v>3</v>
      </c>
      <c r="M16" s="1">
        <v>3</v>
      </c>
      <c r="N16" s="1">
        <v>3</v>
      </c>
      <c r="O16" s="1">
        <v>3</v>
      </c>
      <c r="P16" s="1">
        <v>3</v>
      </c>
      <c r="Q16" s="1">
        <v>3</v>
      </c>
      <c r="R16" s="1">
        <v>3</v>
      </c>
      <c r="S16" s="1">
        <v>3</v>
      </c>
      <c r="T16" s="1">
        <v>3</v>
      </c>
      <c r="U16" s="1">
        <v>3</v>
      </c>
      <c r="V16" s="1">
        <v>3</v>
      </c>
      <c r="W16" s="1">
        <v>3</v>
      </c>
      <c r="X16" s="1">
        <v>3</v>
      </c>
      <c r="Y16" s="6">
        <f t="shared" si="8"/>
        <v>42</v>
      </c>
      <c r="Z16" s="8">
        <f t="shared" si="9"/>
        <v>3</v>
      </c>
      <c r="AA16" s="11" t="str">
        <f t="shared" si="1"/>
        <v>ІІІ ур</v>
      </c>
      <c r="AB16" s="1">
        <v>3</v>
      </c>
      <c r="AC16" s="1">
        <v>3</v>
      </c>
      <c r="AD16" s="1">
        <v>3</v>
      </c>
      <c r="AE16" s="1">
        <v>3</v>
      </c>
      <c r="AF16" s="1">
        <v>3</v>
      </c>
      <c r="AG16" s="1">
        <v>3</v>
      </c>
      <c r="AH16" s="1">
        <v>3</v>
      </c>
      <c r="AI16" s="1">
        <v>3</v>
      </c>
      <c r="AJ16" s="1">
        <v>3</v>
      </c>
      <c r="AK16" s="1">
        <v>3</v>
      </c>
      <c r="AL16" s="1">
        <v>3</v>
      </c>
      <c r="AM16" s="6">
        <f t="shared" si="10"/>
        <v>33</v>
      </c>
      <c r="AN16" s="8">
        <f t="shared" si="11"/>
        <v>3</v>
      </c>
      <c r="AO16" s="11" t="str">
        <f t="shared" si="2"/>
        <v>ІІІ ур</v>
      </c>
      <c r="AP16" s="7">
        <f t="shared" si="13"/>
        <v>87</v>
      </c>
      <c r="AQ16" s="9">
        <f t="shared" si="14"/>
        <v>3</v>
      </c>
      <c r="AR16" s="11" t="str">
        <f t="shared" si="5"/>
        <v>ІІІ ур</v>
      </c>
    </row>
    <row r="17" spans="2:44">
      <c r="B17" s="1">
        <v>9</v>
      </c>
      <c r="C17" s="1" t="s">
        <v>124</v>
      </c>
      <c r="D17" s="1">
        <v>3</v>
      </c>
      <c r="E17" s="1">
        <v>3</v>
      </c>
      <c r="F17" s="1">
        <v>3</v>
      </c>
      <c r="G17" s="1">
        <v>3</v>
      </c>
      <c r="H17" s="6">
        <f t="shared" si="6"/>
        <v>12</v>
      </c>
      <c r="I17" s="8">
        <f t="shared" si="7"/>
        <v>3</v>
      </c>
      <c r="J17" s="11" t="str">
        <f t="shared" si="0"/>
        <v>ІІІ ур</v>
      </c>
      <c r="K17" s="1">
        <v>3</v>
      </c>
      <c r="L17" s="1">
        <v>3</v>
      </c>
      <c r="M17" s="1">
        <v>3</v>
      </c>
      <c r="N17" s="1">
        <v>3</v>
      </c>
      <c r="O17" s="1">
        <v>3</v>
      </c>
      <c r="P17" s="1">
        <v>3</v>
      </c>
      <c r="Q17" s="1">
        <v>3</v>
      </c>
      <c r="R17" s="1">
        <v>3</v>
      </c>
      <c r="S17" s="1">
        <v>3</v>
      </c>
      <c r="T17" s="1">
        <v>3</v>
      </c>
      <c r="U17" s="1">
        <v>3</v>
      </c>
      <c r="V17" s="1">
        <v>3</v>
      </c>
      <c r="W17" s="1">
        <v>3</v>
      </c>
      <c r="X17" s="1">
        <v>3</v>
      </c>
      <c r="Y17" s="6">
        <f t="shared" si="8"/>
        <v>42</v>
      </c>
      <c r="Z17" s="8">
        <f t="shared" si="9"/>
        <v>3</v>
      </c>
      <c r="AA17" s="11" t="str">
        <f t="shared" si="1"/>
        <v>ІІІ ур</v>
      </c>
      <c r="AB17" s="1">
        <v>3</v>
      </c>
      <c r="AC17" s="1">
        <v>3</v>
      </c>
      <c r="AD17" s="1">
        <v>3</v>
      </c>
      <c r="AE17" s="1">
        <v>3</v>
      </c>
      <c r="AF17" s="1">
        <v>3</v>
      </c>
      <c r="AG17" s="1">
        <v>3</v>
      </c>
      <c r="AH17" s="1">
        <v>3</v>
      </c>
      <c r="AI17" s="1">
        <v>3</v>
      </c>
      <c r="AJ17" s="1">
        <v>3</v>
      </c>
      <c r="AK17" s="1">
        <v>3</v>
      </c>
      <c r="AL17" s="1">
        <v>3</v>
      </c>
      <c r="AM17" s="6">
        <f t="shared" si="10"/>
        <v>33</v>
      </c>
      <c r="AN17" s="8">
        <f t="shared" si="11"/>
        <v>3</v>
      </c>
      <c r="AO17" s="11" t="str">
        <f t="shared" si="2"/>
        <v>ІІІ ур</v>
      </c>
      <c r="AP17" s="7">
        <f t="shared" si="13"/>
        <v>87</v>
      </c>
      <c r="AQ17" s="9">
        <f t="shared" si="14"/>
        <v>3</v>
      </c>
      <c r="AR17" s="11" t="str">
        <f t="shared" si="5"/>
        <v>ІІІ ур</v>
      </c>
    </row>
    <row r="18" spans="2:44">
      <c r="B18" s="1">
        <v>10</v>
      </c>
      <c r="C18" s="1" t="s">
        <v>125</v>
      </c>
      <c r="D18" s="1">
        <v>3</v>
      </c>
      <c r="E18" s="1">
        <v>3</v>
      </c>
      <c r="F18" s="1">
        <v>3</v>
      </c>
      <c r="G18" s="1">
        <v>3</v>
      </c>
      <c r="H18" s="6">
        <f t="shared" si="6"/>
        <v>12</v>
      </c>
      <c r="I18" s="8">
        <f t="shared" si="7"/>
        <v>3</v>
      </c>
      <c r="J18" s="11" t="str">
        <f t="shared" si="0"/>
        <v>ІІІ ур</v>
      </c>
      <c r="K18" s="1">
        <v>3</v>
      </c>
      <c r="L18" s="1">
        <v>3</v>
      </c>
      <c r="M18" s="1">
        <v>3</v>
      </c>
      <c r="N18" s="1">
        <v>3</v>
      </c>
      <c r="O18" s="1">
        <v>3</v>
      </c>
      <c r="P18" s="1">
        <v>3</v>
      </c>
      <c r="Q18" s="1">
        <v>3</v>
      </c>
      <c r="R18" s="1">
        <v>3</v>
      </c>
      <c r="S18" s="1">
        <v>3</v>
      </c>
      <c r="T18" s="1">
        <v>3</v>
      </c>
      <c r="U18" s="1">
        <v>3</v>
      </c>
      <c r="V18" s="1">
        <v>3</v>
      </c>
      <c r="W18" s="1">
        <v>3</v>
      </c>
      <c r="X18" s="1">
        <v>3</v>
      </c>
      <c r="Y18" s="6">
        <f t="shared" si="8"/>
        <v>42</v>
      </c>
      <c r="Z18" s="8">
        <f t="shared" si="9"/>
        <v>3</v>
      </c>
      <c r="AA18" s="11" t="str">
        <f t="shared" si="1"/>
        <v>ІІІ ур</v>
      </c>
      <c r="AB18" s="1">
        <v>3</v>
      </c>
      <c r="AC18" s="1">
        <v>3</v>
      </c>
      <c r="AD18" s="1">
        <v>3</v>
      </c>
      <c r="AE18" s="1">
        <v>3</v>
      </c>
      <c r="AF18" s="1">
        <v>3</v>
      </c>
      <c r="AG18" s="1">
        <v>3</v>
      </c>
      <c r="AH18" s="1">
        <v>3</v>
      </c>
      <c r="AI18" s="1">
        <v>3</v>
      </c>
      <c r="AJ18" s="1">
        <v>3</v>
      </c>
      <c r="AK18" s="1">
        <v>3</v>
      </c>
      <c r="AL18" s="1">
        <v>3</v>
      </c>
      <c r="AM18" s="6">
        <f t="shared" si="10"/>
        <v>33</v>
      </c>
      <c r="AN18" s="8">
        <f t="shared" si="11"/>
        <v>3</v>
      </c>
      <c r="AO18" s="11" t="str">
        <f t="shared" si="2"/>
        <v>ІІІ ур</v>
      </c>
      <c r="AP18" s="7">
        <f t="shared" si="13"/>
        <v>87</v>
      </c>
      <c r="AQ18" s="9">
        <f t="shared" si="14"/>
        <v>3</v>
      </c>
      <c r="AR18" s="11" t="str">
        <f t="shared" si="5"/>
        <v>ІІІ ур</v>
      </c>
    </row>
    <row r="19" spans="2:44">
      <c r="B19" s="1">
        <v>11</v>
      </c>
      <c r="C19" s="1" t="s">
        <v>126</v>
      </c>
      <c r="D19" s="1">
        <v>3</v>
      </c>
      <c r="E19" s="1">
        <v>3</v>
      </c>
      <c r="F19" s="1">
        <v>3</v>
      </c>
      <c r="G19" s="1">
        <v>3</v>
      </c>
      <c r="H19" s="6">
        <f t="shared" si="6"/>
        <v>12</v>
      </c>
      <c r="I19" s="8">
        <f t="shared" si="7"/>
        <v>3</v>
      </c>
      <c r="J19" s="11" t="str">
        <f t="shared" si="0"/>
        <v>ІІІ ур</v>
      </c>
      <c r="K19" s="1">
        <v>3</v>
      </c>
      <c r="L19" s="1">
        <v>3</v>
      </c>
      <c r="M19" s="1">
        <v>3</v>
      </c>
      <c r="N19" s="1">
        <v>3</v>
      </c>
      <c r="O19" s="1">
        <v>3</v>
      </c>
      <c r="P19" s="1">
        <v>3</v>
      </c>
      <c r="Q19" s="1">
        <v>3</v>
      </c>
      <c r="R19" s="1">
        <v>3</v>
      </c>
      <c r="S19" s="1">
        <v>3</v>
      </c>
      <c r="T19" s="1">
        <v>3</v>
      </c>
      <c r="U19" s="1">
        <v>3</v>
      </c>
      <c r="V19" s="1">
        <v>3</v>
      </c>
      <c r="W19" s="1">
        <v>3</v>
      </c>
      <c r="X19" s="1">
        <v>3</v>
      </c>
      <c r="Y19" s="6">
        <f t="shared" si="8"/>
        <v>42</v>
      </c>
      <c r="Z19" s="8">
        <f t="shared" si="9"/>
        <v>3</v>
      </c>
      <c r="AA19" s="11" t="str">
        <f t="shared" si="1"/>
        <v>ІІІ ур</v>
      </c>
      <c r="AB19" s="1">
        <v>3</v>
      </c>
      <c r="AC19" s="1">
        <v>3</v>
      </c>
      <c r="AD19" s="1">
        <v>3</v>
      </c>
      <c r="AE19" s="1">
        <v>3</v>
      </c>
      <c r="AF19" s="1">
        <v>3</v>
      </c>
      <c r="AG19" s="1">
        <v>3</v>
      </c>
      <c r="AH19" s="1">
        <v>3</v>
      </c>
      <c r="AI19" s="1">
        <v>3</v>
      </c>
      <c r="AJ19" s="1">
        <v>3</v>
      </c>
      <c r="AK19" s="1">
        <v>3</v>
      </c>
      <c r="AL19" s="1">
        <v>3</v>
      </c>
      <c r="AM19" s="6">
        <f t="shared" si="10"/>
        <v>33</v>
      </c>
      <c r="AN19" s="8">
        <f t="shared" si="11"/>
        <v>3</v>
      </c>
      <c r="AO19" s="11" t="str">
        <f t="shared" si="2"/>
        <v>ІІІ ур</v>
      </c>
      <c r="AP19" s="7">
        <f t="shared" si="13"/>
        <v>87</v>
      </c>
      <c r="AQ19" s="9">
        <f t="shared" si="14"/>
        <v>3</v>
      </c>
      <c r="AR19" s="11" t="str">
        <f t="shared" si="5"/>
        <v>ІІІ ур</v>
      </c>
    </row>
    <row r="20" spans="2:44">
      <c r="B20" s="1">
        <v>12</v>
      </c>
      <c r="C20" s="1" t="s">
        <v>127</v>
      </c>
      <c r="D20" s="1">
        <v>3</v>
      </c>
      <c r="E20" s="1">
        <v>3</v>
      </c>
      <c r="F20" s="1">
        <v>3</v>
      </c>
      <c r="G20" s="1">
        <v>3</v>
      </c>
      <c r="H20" s="6">
        <f t="shared" si="6"/>
        <v>12</v>
      </c>
      <c r="I20" s="8">
        <f t="shared" si="7"/>
        <v>3</v>
      </c>
      <c r="J20" s="11" t="str">
        <f t="shared" si="0"/>
        <v>ІІІ ур</v>
      </c>
      <c r="K20" s="1">
        <v>3</v>
      </c>
      <c r="L20" s="1">
        <v>3</v>
      </c>
      <c r="M20" s="1">
        <v>3</v>
      </c>
      <c r="N20" s="1">
        <v>3</v>
      </c>
      <c r="O20" s="1">
        <v>3</v>
      </c>
      <c r="P20" s="1">
        <v>3</v>
      </c>
      <c r="Q20" s="1">
        <v>3</v>
      </c>
      <c r="R20" s="1">
        <v>3</v>
      </c>
      <c r="S20" s="1">
        <v>3</v>
      </c>
      <c r="T20" s="1">
        <v>3</v>
      </c>
      <c r="U20" s="1">
        <v>3</v>
      </c>
      <c r="V20" s="1">
        <v>3</v>
      </c>
      <c r="W20" s="1">
        <v>3</v>
      </c>
      <c r="X20" s="1">
        <v>3</v>
      </c>
      <c r="Y20" s="6">
        <f t="shared" si="8"/>
        <v>42</v>
      </c>
      <c r="Z20" s="8">
        <f t="shared" si="9"/>
        <v>3</v>
      </c>
      <c r="AA20" s="11" t="str">
        <f t="shared" si="1"/>
        <v>ІІІ ур</v>
      </c>
      <c r="AB20" s="1">
        <v>3</v>
      </c>
      <c r="AC20" s="1">
        <v>3</v>
      </c>
      <c r="AD20" s="1">
        <v>3</v>
      </c>
      <c r="AE20" s="1">
        <v>3</v>
      </c>
      <c r="AF20" s="1">
        <v>3</v>
      </c>
      <c r="AG20" s="1">
        <v>3</v>
      </c>
      <c r="AH20" s="1">
        <v>3</v>
      </c>
      <c r="AI20" s="1">
        <v>3</v>
      </c>
      <c r="AJ20" s="1">
        <v>3</v>
      </c>
      <c r="AK20" s="1">
        <v>3</v>
      </c>
      <c r="AL20" s="1">
        <v>3</v>
      </c>
      <c r="AM20" s="6">
        <f t="shared" si="10"/>
        <v>33</v>
      </c>
      <c r="AN20" s="8">
        <f t="shared" si="11"/>
        <v>3</v>
      </c>
      <c r="AO20" s="11" t="str">
        <f t="shared" si="2"/>
        <v>ІІІ ур</v>
      </c>
      <c r="AP20" s="7">
        <f t="shared" si="13"/>
        <v>87</v>
      </c>
      <c r="AQ20" s="9">
        <f t="shared" si="14"/>
        <v>3</v>
      </c>
      <c r="AR20" s="11" t="str">
        <f t="shared" si="5"/>
        <v>ІІІ ур</v>
      </c>
    </row>
    <row r="21" spans="2:44">
      <c r="B21" s="1">
        <v>13</v>
      </c>
      <c r="C21" s="1" t="s">
        <v>128</v>
      </c>
      <c r="D21" s="1">
        <v>3</v>
      </c>
      <c r="E21" s="1">
        <v>3</v>
      </c>
      <c r="F21" s="1">
        <v>3</v>
      </c>
      <c r="G21" s="1">
        <v>3</v>
      </c>
      <c r="H21" s="6">
        <f t="shared" si="6"/>
        <v>12</v>
      </c>
      <c r="I21" s="8">
        <f t="shared" si="7"/>
        <v>3</v>
      </c>
      <c r="J21" s="11" t="str">
        <f t="shared" si="0"/>
        <v>ІІІ ур</v>
      </c>
      <c r="K21" s="1">
        <v>3</v>
      </c>
      <c r="L21" s="1">
        <v>3</v>
      </c>
      <c r="M21" s="1">
        <v>3</v>
      </c>
      <c r="N21" s="1">
        <v>3</v>
      </c>
      <c r="O21" s="1">
        <v>3</v>
      </c>
      <c r="P21" s="1">
        <v>3</v>
      </c>
      <c r="Q21" s="1">
        <v>3</v>
      </c>
      <c r="R21" s="1">
        <v>3</v>
      </c>
      <c r="S21" s="1">
        <v>3</v>
      </c>
      <c r="T21" s="1">
        <v>3</v>
      </c>
      <c r="U21" s="1">
        <v>3</v>
      </c>
      <c r="V21" s="1">
        <v>3</v>
      </c>
      <c r="W21" s="1">
        <v>3</v>
      </c>
      <c r="X21" s="1">
        <v>3</v>
      </c>
      <c r="Y21" s="6">
        <f t="shared" si="8"/>
        <v>42</v>
      </c>
      <c r="Z21" s="8">
        <f t="shared" si="9"/>
        <v>3</v>
      </c>
      <c r="AA21" s="11" t="str">
        <f t="shared" si="1"/>
        <v>ІІІ ур</v>
      </c>
      <c r="AB21" s="1">
        <v>3</v>
      </c>
      <c r="AC21" s="1">
        <v>3</v>
      </c>
      <c r="AD21" s="1">
        <v>3</v>
      </c>
      <c r="AE21" s="1">
        <v>3</v>
      </c>
      <c r="AF21" s="1">
        <v>3</v>
      </c>
      <c r="AG21" s="1">
        <v>3</v>
      </c>
      <c r="AH21" s="1">
        <v>3</v>
      </c>
      <c r="AI21" s="1">
        <v>3</v>
      </c>
      <c r="AJ21" s="1">
        <v>3</v>
      </c>
      <c r="AK21" s="1">
        <v>3</v>
      </c>
      <c r="AL21" s="1">
        <v>3</v>
      </c>
      <c r="AM21" s="6">
        <f t="shared" si="10"/>
        <v>33</v>
      </c>
      <c r="AN21" s="8">
        <f t="shared" si="11"/>
        <v>3</v>
      </c>
      <c r="AO21" s="11" t="str">
        <f t="shared" si="2"/>
        <v>ІІІ ур</v>
      </c>
      <c r="AP21" s="7">
        <f t="shared" si="13"/>
        <v>87</v>
      </c>
      <c r="AQ21" s="9">
        <f t="shared" si="14"/>
        <v>3</v>
      </c>
      <c r="AR21" s="11" t="str">
        <f t="shared" si="5"/>
        <v>ІІІ ур</v>
      </c>
    </row>
    <row r="22" spans="2:44">
      <c r="B22" s="1">
        <v>14</v>
      </c>
      <c r="C22" s="1" t="s">
        <v>129</v>
      </c>
      <c r="D22" s="1">
        <v>3</v>
      </c>
      <c r="E22" s="1">
        <v>3</v>
      </c>
      <c r="F22" s="1">
        <v>3</v>
      </c>
      <c r="G22" s="1">
        <v>3</v>
      </c>
      <c r="H22" s="6">
        <f t="shared" si="6"/>
        <v>12</v>
      </c>
      <c r="I22" s="8">
        <f t="shared" si="7"/>
        <v>3</v>
      </c>
      <c r="J22" s="11" t="str">
        <f t="shared" si="0"/>
        <v>ІІІ ур</v>
      </c>
      <c r="K22" s="1">
        <v>3</v>
      </c>
      <c r="L22" s="1">
        <v>3</v>
      </c>
      <c r="M22" s="1">
        <v>3</v>
      </c>
      <c r="N22" s="1">
        <v>3</v>
      </c>
      <c r="O22" s="1">
        <v>3</v>
      </c>
      <c r="P22" s="1">
        <v>3</v>
      </c>
      <c r="Q22" s="1">
        <v>3</v>
      </c>
      <c r="R22" s="1">
        <v>3</v>
      </c>
      <c r="S22" s="1">
        <v>3</v>
      </c>
      <c r="T22" s="1">
        <v>3</v>
      </c>
      <c r="U22" s="1">
        <v>3</v>
      </c>
      <c r="V22" s="1">
        <v>3</v>
      </c>
      <c r="W22" s="1">
        <v>3</v>
      </c>
      <c r="X22" s="1">
        <v>3</v>
      </c>
      <c r="Y22" s="6">
        <f t="shared" si="8"/>
        <v>42</v>
      </c>
      <c r="Z22" s="8">
        <f t="shared" si="9"/>
        <v>3</v>
      </c>
      <c r="AA22" s="11" t="str">
        <f t="shared" si="1"/>
        <v>ІІІ ур</v>
      </c>
      <c r="AB22" s="1">
        <v>3</v>
      </c>
      <c r="AC22" s="1">
        <v>3</v>
      </c>
      <c r="AD22" s="1">
        <v>3</v>
      </c>
      <c r="AE22" s="1">
        <v>3</v>
      </c>
      <c r="AF22" s="1">
        <v>3</v>
      </c>
      <c r="AG22" s="1">
        <v>3</v>
      </c>
      <c r="AH22" s="1">
        <v>3</v>
      </c>
      <c r="AI22" s="1">
        <v>3</v>
      </c>
      <c r="AJ22" s="1">
        <v>3</v>
      </c>
      <c r="AK22" s="1">
        <v>3</v>
      </c>
      <c r="AL22" s="1">
        <v>3</v>
      </c>
      <c r="AM22" s="6">
        <f t="shared" si="10"/>
        <v>33</v>
      </c>
      <c r="AN22" s="8">
        <f t="shared" si="11"/>
        <v>3</v>
      </c>
      <c r="AO22" s="11" t="str">
        <f t="shared" si="2"/>
        <v>ІІІ ур</v>
      </c>
      <c r="AP22" s="7">
        <f t="shared" si="13"/>
        <v>87</v>
      </c>
      <c r="AQ22" s="9">
        <f t="shared" si="14"/>
        <v>3</v>
      </c>
      <c r="AR22" s="11" t="str">
        <f t="shared" si="5"/>
        <v>ІІІ ур</v>
      </c>
    </row>
    <row r="23" spans="2:44">
      <c r="B23" s="1">
        <v>15</v>
      </c>
      <c r="C23" s="1" t="s">
        <v>130</v>
      </c>
      <c r="D23" s="1">
        <v>3</v>
      </c>
      <c r="E23" s="1">
        <v>3</v>
      </c>
      <c r="F23" s="1">
        <v>3</v>
      </c>
      <c r="G23" s="1">
        <v>3</v>
      </c>
      <c r="H23" s="6">
        <f t="shared" si="6"/>
        <v>12</v>
      </c>
      <c r="I23" s="8">
        <f t="shared" si="7"/>
        <v>3</v>
      </c>
      <c r="J23" s="11" t="str">
        <f t="shared" si="0"/>
        <v>ІІІ ур</v>
      </c>
      <c r="K23" s="1">
        <v>3</v>
      </c>
      <c r="L23" s="1">
        <v>3</v>
      </c>
      <c r="M23" s="1">
        <v>3</v>
      </c>
      <c r="N23" s="1">
        <v>3</v>
      </c>
      <c r="O23" s="1">
        <v>3</v>
      </c>
      <c r="P23" s="1">
        <v>3</v>
      </c>
      <c r="Q23" s="1">
        <v>3</v>
      </c>
      <c r="R23" s="1">
        <v>3</v>
      </c>
      <c r="S23" s="1">
        <v>3</v>
      </c>
      <c r="T23" s="1">
        <v>3</v>
      </c>
      <c r="U23" s="1">
        <v>3</v>
      </c>
      <c r="V23" s="1">
        <v>3</v>
      </c>
      <c r="W23" s="1">
        <v>3</v>
      </c>
      <c r="X23" s="1">
        <v>3</v>
      </c>
      <c r="Y23" s="6">
        <f t="shared" si="8"/>
        <v>42</v>
      </c>
      <c r="Z23" s="8">
        <f t="shared" si="9"/>
        <v>3</v>
      </c>
      <c r="AA23" s="11" t="str">
        <f t="shared" si="1"/>
        <v>ІІІ ур</v>
      </c>
      <c r="AB23" s="1">
        <v>3</v>
      </c>
      <c r="AC23" s="1">
        <v>3</v>
      </c>
      <c r="AD23" s="1">
        <v>3</v>
      </c>
      <c r="AE23" s="1">
        <v>3</v>
      </c>
      <c r="AF23" s="1">
        <v>3</v>
      </c>
      <c r="AG23" s="1">
        <v>3</v>
      </c>
      <c r="AH23" s="1">
        <v>3</v>
      </c>
      <c r="AI23" s="1">
        <v>3</v>
      </c>
      <c r="AJ23" s="1">
        <v>3</v>
      </c>
      <c r="AK23" s="1">
        <v>3</v>
      </c>
      <c r="AL23" s="1">
        <v>3</v>
      </c>
      <c r="AM23" s="6">
        <f t="shared" si="10"/>
        <v>33</v>
      </c>
      <c r="AN23" s="8">
        <f t="shared" si="11"/>
        <v>3</v>
      </c>
      <c r="AO23" s="11" t="str">
        <f t="shared" si="2"/>
        <v>ІІІ ур</v>
      </c>
      <c r="AP23" s="7">
        <f t="shared" si="13"/>
        <v>87</v>
      </c>
      <c r="AQ23" s="9">
        <f t="shared" si="14"/>
        <v>3</v>
      </c>
      <c r="AR23" s="11" t="str">
        <f t="shared" si="5"/>
        <v>ІІІ ур</v>
      </c>
    </row>
    <row r="24" spans="2:44">
      <c r="B24" s="1">
        <v>16</v>
      </c>
      <c r="C24" s="1"/>
      <c r="D24" s="1"/>
      <c r="E24" s="1"/>
      <c r="F24" s="1"/>
      <c r="G24" s="1"/>
      <c r="H24" s="6"/>
      <c r="I24" s="8"/>
      <c r="J24" s="1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6"/>
      <c r="Z24" s="8"/>
      <c r="AA24" s="11" t="str">
        <f t="shared" si="1"/>
        <v/>
      </c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6"/>
      <c r="AN24" s="8"/>
      <c r="AO24" s="11" t="str">
        <f t="shared" si="2"/>
        <v/>
      </c>
      <c r="AP24" s="7">
        <f t="shared" si="13"/>
        <v>0</v>
      </c>
      <c r="AQ24" s="9">
        <f t="shared" si="14"/>
        <v>0</v>
      </c>
      <c r="AR24" s="11" t="str">
        <f t="shared" si="5"/>
        <v/>
      </c>
    </row>
    <row r="25" spans="2:44">
      <c r="B25" s="39"/>
      <c r="C25" s="39"/>
      <c r="D25" s="35"/>
      <c r="E25" s="36"/>
      <c r="F25" s="36"/>
      <c r="G25" s="36"/>
      <c r="H25" s="37"/>
      <c r="I25" s="1" t="s">
        <v>16</v>
      </c>
      <c r="J25" s="16"/>
      <c r="K25" s="35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7"/>
      <c r="Z25" s="1" t="s">
        <v>16</v>
      </c>
      <c r="AA25" s="16" t="s">
        <v>12</v>
      </c>
      <c r="AB25" s="35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7"/>
      <c r="AN25" s="1" t="s">
        <v>16</v>
      </c>
      <c r="AO25" s="16" t="s">
        <v>12</v>
      </c>
      <c r="AP25" s="2"/>
      <c r="AQ25" s="2"/>
      <c r="AR25" s="2"/>
    </row>
    <row r="26" spans="2:44">
      <c r="B26" s="40"/>
      <c r="C26" s="40"/>
      <c r="D26" s="35" t="s">
        <v>20</v>
      </c>
      <c r="E26" s="36"/>
      <c r="F26" s="36"/>
      <c r="G26" s="36"/>
      <c r="H26" s="37"/>
      <c r="I26" s="15">
        <f>COUNTA(C9:C24)</f>
        <v>15</v>
      </c>
      <c r="J26" s="15">
        <v>100</v>
      </c>
      <c r="K26" s="35" t="s">
        <v>20</v>
      </c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7"/>
      <c r="Z26" s="15">
        <f>COUNTA(C9:C24)</f>
        <v>15</v>
      </c>
      <c r="AA26" s="15">
        <v>100</v>
      </c>
      <c r="AB26" s="35" t="s">
        <v>20</v>
      </c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7"/>
      <c r="AN26" s="15">
        <f>COUNTA(C9:C24)</f>
        <v>15</v>
      </c>
      <c r="AO26" s="15">
        <v>100</v>
      </c>
      <c r="AP26" s="2"/>
      <c r="AQ26" s="2"/>
      <c r="AR26" s="2"/>
    </row>
    <row r="27" spans="2:44">
      <c r="B27" s="40"/>
      <c r="C27" s="40"/>
      <c r="D27" s="35" t="s">
        <v>25</v>
      </c>
      <c r="E27" s="36"/>
      <c r="F27" s="36"/>
      <c r="G27" s="36"/>
      <c r="H27" s="37"/>
      <c r="I27" s="10">
        <f>COUNTIF(J9:J24,"І ур")</f>
        <v>0</v>
      </c>
      <c r="J27" s="4">
        <f>(I27/I26)*100</f>
        <v>0</v>
      </c>
      <c r="K27" s="35" t="s">
        <v>25</v>
      </c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7"/>
      <c r="Z27" s="10">
        <f>COUNTIF(AA9:AA24,"І ур")</f>
        <v>0</v>
      </c>
      <c r="AA27" s="4">
        <f>(Z27/Z26)*100</f>
        <v>0</v>
      </c>
      <c r="AB27" s="35" t="s">
        <v>25</v>
      </c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7"/>
      <c r="AN27" s="10">
        <f>COUNTIF(AO9:AO24,"І ур")</f>
        <v>0</v>
      </c>
      <c r="AO27" s="4">
        <f>(AN27/AN26)*100</f>
        <v>0</v>
      </c>
      <c r="AP27" s="2"/>
      <c r="AQ27" s="2"/>
      <c r="AR27" s="2"/>
    </row>
    <row r="28" spans="2:44">
      <c r="B28" s="40"/>
      <c r="C28" s="40"/>
      <c r="D28" s="35" t="s">
        <v>26</v>
      </c>
      <c r="E28" s="36"/>
      <c r="F28" s="36"/>
      <c r="G28" s="36"/>
      <c r="H28" s="37"/>
      <c r="I28" s="10">
        <f>COUNTIF(J9:J24,"ІІ ур")</f>
        <v>0</v>
      </c>
      <c r="J28" s="4">
        <f>(I28/I26)*100</f>
        <v>0</v>
      </c>
      <c r="K28" s="35" t="s">
        <v>26</v>
      </c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7"/>
      <c r="Z28" s="10">
        <f>COUNTIF(AA9:AA24,"ІІ ур")</f>
        <v>0</v>
      </c>
      <c r="AA28" s="4">
        <f>(Z28/Z26)*100</f>
        <v>0</v>
      </c>
      <c r="AB28" s="35" t="s">
        <v>26</v>
      </c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7"/>
      <c r="AN28" s="10">
        <f>COUNTIF(AO9:AO24,"ІІ ур")</f>
        <v>0</v>
      </c>
      <c r="AO28" s="4">
        <f>(AN28/AN26)*100</f>
        <v>0</v>
      </c>
      <c r="AP28" s="2"/>
      <c r="AQ28" s="2"/>
      <c r="AR28" s="2"/>
    </row>
    <row r="29" spans="2:44">
      <c r="B29" s="40"/>
      <c r="C29" s="40"/>
      <c r="D29" s="35" t="s">
        <v>27</v>
      </c>
      <c r="E29" s="36"/>
      <c r="F29" s="36"/>
      <c r="G29" s="36"/>
      <c r="H29" s="37"/>
      <c r="I29" s="10">
        <f>COUNTIF(J9:J24,"ІІІ ур")</f>
        <v>15</v>
      </c>
      <c r="J29" s="4">
        <f>(I29/I26)*100</f>
        <v>100</v>
      </c>
      <c r="K29" s="35" t="s">
        <v>27</v>
      </c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7"/>
      <c r="Z29" s="10">
        <f>COUNTIF(AA9:AA24,"ІІІ ур")</f>
        <v>15</v>
      </c>
      <c r="AA29" s="4">
        <f>(Z29/Z26)*100</f>
        <v>100</v>
      </c>
      <c r="AB29" s="35" t="s">
        <v>27</v>
      </c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7"/>
      <c r="AN29" s="10">
        <f>COUNTIF(AO9:AO24,"ІІІ ур")</f>
        <v>15</v>
      </c>
      <c r="AO29" s="4">
        <f>(AN29/AN26)*100</f>
        <v>100</v>
      </c>
      <c r="AP29" s="2"/>
      <c r="AQ29" s="2"/>
      <c r="AR29" s="2"/>
    </row>
    <row r="30" spans="2:44">
      <c r="B30" s="40"/>
      <c r="C30" s="40"/>
      <c r="D30" s="56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8"/>
      <c r="AQ30" s="3" t="s">
        <v>11</v>
      </c>
      <c r="AR30" s="3" t="s">
        <v>12</v>
      </c>
    </row>
    <row r="31" spans="2:44">
      <c r="B31" s="40"/>
      <c r="C31" s="40"/>
      <c r="D31" s="42" t="s">
        <v>21</v>
      </c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4"/>
      <c r="AQ31" s="15">
        <f>COUNTA(C9:C24)</f>
        <v>15</v>
      </c>
      <c r="AR31" s="15">
        <v>100</v>
      </c>
    </row>
    <row r="32" spans="2:44">
      <c r="B32" s="40"/>
      <c r="C32" s="40"/>
      <c r="D32" s="33" t="s">
        <v>22</v>
      </c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10">
        <f>COUNTIF(AR9:AR24,"І ур")</f>
        <v>0</v>
      </c>
      <c r="AR32" s="4">
        <f>(AQ32/AQ31)*100</f>
        <v>0</v>
      </c>
    </row>
    <row r="33" spans="2:44">
      <c r="B33" s="40"/>
      <c r="C33" s="40"/>
      <c r="D33" s="33" t="s">
        <v>24</v>
      </c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10">
        <f>COUNTIF(AR9:AR24,"ІІ ур")</f>
        <v>0</v>
      </c>
      <c r="AR33" s="4">
        <f>(AQ33/AQ31)*100</f>
        <v>0</v>
      </c>
    </row>
    <row r="34" spans="2:44">
      <c r="B34" s="41"/>
      <c r="C34" s="41"/>
      <c r="D34" s="33" t="s">
        <v>23</v>
      </c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10">
        <f>COUNTIF(AR9:AR24,"ІІІ ур")</f>
        <v>15</v>
      </c>
      <c r="AR34" s="4">
        <f>(AQ34/AQ31)*100</f>
        <v>100</v>
      </c>
    </row>
    <row r="86" spans="10:11">
      <c r="J86" s="5">
        <v>1</v>
      </c>
      <c r="K86" s="5" t="s">
        <v>28</v>
      </c>
    </row>
    <row r="87" spans="10:11">
      <c r="J87" s="5">
        <v>1.6</v>
      </c>
      <c r="K87" s="5" t="s">
        <v>29</v>
      </c>
    </row>
    <row r="88" spans="10:11">
      <c r="J88" s="5">
        <v>2.6</v>
      </c>
      <c r="K88" s="5" t="s">
        <v>30</v>
      </c>
    </row>
  </sheetData>
  <mergeCells count="43">
    <mergeCell ref="AB29:AM29"/>
    <mergeCell ref="D28:H28"/>
    <mergeCell ref="D29:H29"/>
    <mergeCell ref="K27:Y27"/>
    <mergeCell ref="K28:Y28"/>
    <mergeCell ref="K29:Y29"/>
    <mergeCell ref="J7:J8"/>
    <mergeCell ref="Y7:Y8"/>
    <mergeCell ref="Z7:Z8"/>
    <mergeCell ref="AA7:AA8"/>
    <mergeCell ref="AN7:AN8"/>
    <mergeCell ref="D30:AP30"/>
    <mergeCell ref="D32:AP32"/>
    <mergeCell ref="D33:AP33"/>
    <mergeCell ref="D34:AP34"/>
    <mergeCell ref="B25:B34"/>
    <mergeCell ref="C25:C34"/>
    <mergeCell ref="D31:AP31"/>
    <mergeCell ref="D25:H25"/>
    <mergeCell ref="D26:H26"/>
    <mergeCell ref="K25:Y25"/>
    <mergeCell ref="K26:Y26"/>
    <mergeCell ref="AB25:AM25"/>
    <mergeCell ref="AB26:AM26"/>
    <mergeCell ref="D27:H27"/>
    <mergeCell ref="AB27:AM27"/>
    <mergeCell ref="AB28:AM28"/>
    <mergeCell ref="A2:AS2"/>
    <mergeCell ref="A3:AS3"/>
    <mergeCell ref="A4:AS4"/>
    <mergeCell ref="B6:AR6"/>
    <mergeCell ref="B7:B8"/>
    <mergeCell ref="C7:C8"/>
    <mergeCell ref="D7:G7"/>
    <mergeCell ref="K7:X7"/>
    <mergeCell ref="AB7:AL7"/>
    <mergeCell ref="AM7:AM8"/>
    <mergeCell ref="AP7:AP8"/>
    <mergeCell ref="AQ7:AQ8"/>
    <mergeCell ref="AR7:AR8"/>
    <mergeCell ref="H7:H8"/>
    <mergeCell ref="I7:I8"/>
    <mergeCell ref="AO7:AO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4-5 старт</vt:lpstr>
      <vt:lpstr>4-5 промежуток</vt:lpstr>
      <vt:lpstr>4-5 итог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2023-03-28T13:55:24Z</dcterms:modified>
</cp:coreProperties>
</file>