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 activeTab="1"/>
  </bookViews>
  <sheets>
    <sheet name="4-5 старт" sheetId="4" r:id="rId1"/>
    <sheet name="4-5 промежуток" sheetId="5" r:id="rId2"/>
    <sheet name="4-5 итог" sheetId="6" r:id="rId3"/>
  </sheets>
  <calcPr calcId="124519"/>
</workbook>
</file>

<file path=xl/calcChain.xml><?xml version="1.0" encoding="utf-8"?>
<calcChain xmlns="http://schemas.openxmlformats.org/spreadsheetml/2006/main">
  <c r="J25" i="5"/>
  <c r="AE33"/>
  <c r="AE31"/>
  <c r="AE32"/>
  <c r="AF32"/>
  <c r="AF10"/>
  <c r="AF11"/>
  <c r="AF12"/>
  <c r="AF13"/>
  <c r="AF14"/>
  <c r="AF15"/>
  <c r="AF16"/>
  <c r="AF17"/>
  <c r="AF18"/>
  <c r="AF19"/>
  <c r="AF20"/>
  <c r="AF21"/>
  <c r="AF22"/>
  <c r="AF23"/>
  <c r="AE10"/>
  <c r="AE11"/>
  <c r="AE12"/>
  <c r="AE13"/>
  <c r="AE14"/>
  <c r="AE15"/>
  <c r="AE16"/>
  <c r="AE17"/>
  <c r="AE18"/>
  <c r="AE19"/>
  <c r="AE20"/>
  <c r="AE21"/>
  <c r="AE22"/>
  <c r="AE23"/>
  <c r="AD24"/>
  <c r="AD10"/>
  <c r="AD11"/>
  <c r="AD12"/>
  <c r="AD13"/>
  <c r="AD14"/>
  <c r="AD15"/>
  <c r="AD16"/>
  <c r="AD17"/>
  <c r="AD18"/>
  <c r="AD19"/>
  <c r="AD20"/>
  <c r="AD21"/>
  <c r="AD22"/>
  <c r="AD23"/>
  <c r="AD9"/>
  <c r="AC9" i="4"/>
  <c r="AA10" i="5"/>
  <c r="AA11"/>
  <c r="AA12"/>
  <c r="AA13"/>
  <c r="AA14"/>
  <c r="AA15"/>
  <c r="AA16"/>
  <c r="AA17"/>
  <c r="AA18"/>
  <c r="AA19"/>
  <c r="AA20"/>
  <c r="AA21"/>
  <c r="AA22"/>
  <c r="AA23"/>
  <c r="AA9"/>
  <c r="R10"/>
  <c r="R11"/>
  <c r="R12"/>
  <c r="R13"/>
  <c r="R14"/>
  <c r="R15"/>
  <c r="R16"/>
  <c r="R17"/>
  <c r="R18"/>
  <c r="R19"/>
  <c r="R20"/>
  <c r="R21"/>
  <c r="R22"/>
  <c r="R23"/>
  <c r="R9"/>
  <c r="I10"/>
  <c r="I11"/>
  <c r="I12"/>
  <c r="I13"/>
  <c r="I14"/>
  <c r="I15"/>
  <c r="I16"/>
  <c r="I17"/>
  <c r="I18"/>
  <c r="I19"/>
  <c r="I20"/>
  <c r="I21"/>
  <c r="I22"/>
  <c r="I23"/>
  <c r="I9"/>
  <c r="AD25"/>
  <c r="AC10"/>
  <c r="AC11"/>
  <c r="AC12"/>
  <c r="AC13"/>
  <c r="AC14"/>
  <c r="AC15"/>
  <c r="AC16"/>
  <c r="AC17"/>
  <c r="AC18"/>
  <c r="AC19"/>
  <c r="AC20"/>
  <c r="AC21"/>
  <c r="AC22"/>
  <c r="AC23"/>
  <c r="AB10"/>
  <c r="AB11"/>
  <c r="AB12"/>
  <c r="AB13"/>
  <c r="AB14"/>
  <c r="AB15"/>
  <c r="AB16"/>
  <c r="AB17"/>
  <c r="AB18"/>
  <c r="AB19"/>
  <c r="AB20"/>
  <c r="AB21"/>
  <c r="AB22"/>
  <c r="AB23"/>
  <c r="T10"/>
  <c r="T11"/>
  <c r="T12"/>
  <c r="T13"/>
  <c r="T14"/>
  <c r="T15"/>
  <c r="T16"/>
  <c r="T17"/>
  <c r="T18"/>
  <c r="T19"/>
  <c r="T20"/>
  <c r="T21"/>
  <c r="T22"/>
  <c r="T23"/>
  <c r="S10"/>
  <c r="S11"/>
  <c r="S12"/>
  <c r="S13"/>
  <c r="S14"/>
  <c r="S15"/>
  <c r="S16"/>
  <c r="S17"/>
  <c r="S18"/>
  <c r="S19"/>
  <c r="S20"/>
  <c r="S21"/>
  <c r="S22"/>
  <c r="S23"/>
  <c r="AC9"/>
  <c r="AB9"/>
  <c r="AA9" i="4"/>
  <c r="T9" i="5"/>
  <c r="S9"/>
  <c r="J10"/>
  <c r="K10" s="1"/>
  <c r="J11"/>
  <c r="J12"/>
  <c r="J13"/>
  <c r="J14"/>
  <c r="K14" s="1"/>
  <c r="J15"/>
  <c r="J16"/>
  <c r="J17"/>
  <c r="J18"/>
  <c r="K18" s="1"/>
  <c r="J19"/>
  <c r="J20"/>
  <c r="J21"/>
  <c r="J22"/>
  <c r="K22" s="1"/>
  <c r="J23"/>
  <c r="J9"/>
  <c r="K11"/>
  <c r="K12"/>
  <c r="K13"/>
  <c r="K15"/>
  <c r="K16"/>
  <c r="K17"/>
  <c r="K19"/>
  <c r="K20"/>
  <c r="K21"/>
  <c r="K23"/>
  <c r="K9"/>
  <c r="AD31" i="6"/>
  <c r="AA26"/>
  <c r="O26"/>
  <c r="H26"/>
  <c r="AE30" i="5"/>
  <c r="AB25"/>
  <c r="S25"/>
  <c r="L13" i="4"/>
  <c r="K13"/>
  <c r="J13"/>
  <c r="AD30"/>
  <c r="AA25"/>
  <c r="R25"/>
  <c r="K25"/>
  <c r="AE9" i="5" l="1"/>
  <c r="AF9" s="1"/>
  <c r="AA10" i="6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B24"/>
  <c r="Z10"/>
  <c r="Z11"/>
  <c r="Z12"/>
  <c r="Z13"/>
  <c r="Z14"/>
  <c r="Z15"/>
  <c r="Z16"/>
  <c r="Z17"/>
  <c r="Z18"/>
  <c r="Z19"/>
  <c r="Z20"/>
  <c r="Z21"/>
  <c r="Z22"/>
  <c r="Z23"/>
  <c r="AE24"/>
  <c r="O10"/>
  <c r="O11"/>
  <c r="O12"/>
  <c r="O13"/>
  <c r="O14"/>
  <c r="O15"/>
  <c r="O16"/>
  <c r="O17"/>
  <c r="O18"/>
  <c r="O19"/>
  <c r="O20"/>
  <c r="O21"/>
  <c r="O22"/>
  <c r="O23"/>
  <c r="N10"/>
  <c r="N11"/>
  <c r="N12"/>
  <c r="N13"/>
  <c r="N14"/>
  <c r="N15"/>
  <c r="N16"/>
  <c r="N17"/>
  <c r="N18"/>
  <c r="N19"/>
  <c r="N20"/>
  <c r="N21"/>
  <c r="N22"/>
  <c r="N23"/>
  <c r="H10"/>
  <c r="H11"/>
  <c r="H12"/>
  <c r="H13"/>
  <c r="H14"/>
  <c r="H15"/>
  <c r="H16"/>
  <c r="H17"/>
  <c r="H18"/>
  <c r="H19"/>
  <c r="H20"/>
  <c r="H21"/>
  <c r="H22"/>
  <c r="H23"/>
  <c r="G10"/>
  <c r="G11"/>
  <c r="AC11" s="1"/>
  <c r="AD11" s="1"/>
  <c r="AE11" s="1"/>
  <c r="G12"/>
  <c r="G13"/>
  <c r="G14"/>
  <c r="G15"/>
  <c r="G16"/>
  <c r="G17"/>
  <c r="G18"/>
  <c r="G19"/>
  <c r="AC19" s="1"/>
  <c r="AD19" s="1"/>
  <c r="AE19" s="1"/>
  <c r="G20"/>
  <c r="AC20" s="1"/>
  <c r="AD20" s="1"/>
  <c r="AE20" s="1"/>
  <c r="G21"/>
  <c r="G22"/>
  <c r="G23"/>
  <c r="AC23" s="1"/>
  <c r="AD23" s="1"/>
  <c r="AE23" s="1"/>
  <c r="AA9"/>
  <c r="AB9" s="1"/>
  <c r="Z9"/>
  <c r="O9"/>
  <c r="N9"/>
  <c r="H9"/>
  <c r="G9"/>
  <c r="AA10" i="4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Z10"/>
  <c r="Z11"/>
  <c r="Z12"/>
  <c r="Z13"/>
  <c r="Z14"/>
  <c r="Z15"/>
  <c r="Z16"/>
  <c r="Z17"/>
  <c r="Z18"/>
  <c r="Z19"/>
  <c r="Z20"/>
  <c r="Z21"/>
  <c r="Z22"/>
  <c r="Z23"/>
  <c r="R10"/>
  <c r="R11"/>
  <c r="R12"/>
  <c r="R13"/>
  <c r="R14"/>
  <c r="R15"/>
  <c r="R16"/>
  <c r="R17"/>
  <c r="R18"/>
  <c r="R19"/>
  <c r="R20"/>
  <c r="R21"/>
  <c r="R22"/>
  <c r="R23"/>
  <c r="Q10"/>
  <c r="Q11"/>
  <c r="Q12"/>
  <c r="Q13"/>
  <c r="AC13" s="1"/>
  <c r="AD13" s="1"/>
  <c r="AE13" s="1"/>
  <c r="Q14"/>
  <c r="Q15"/>
  <c r="Q16"/>
  <c r="Q17"/>
  <c r="Q18"/>
  <c r="Q19"/>
  <c r="Q20"/>
  <c r="Q21"/>
  <c r="Q22"/>
  <c r="Q23"/>
  <c r="K10"/>
  <c r="K11"/>
  <c r="K12"/>
  <c r="K14"/>
  <c r="K15"/>
  <c r="K16"/>
  <c r="K17"/>
  <c r="K18"/>
  <c r="K19"/>
  <c r="K20"/>
  <c r="K21"/>
  <c r="K22"/>
  <c r="K23"/>
  <c r="J10"/>
  <c r="J11"/>
  <c r="J12"/>
  <c r="J14"/>
  <c r="AC14" s="1"/>
  <c r="AD14" s="1"/>
  <c r="AE14" s="1"/>
  <c r="J15"/>
  <c r="AC15" s="1"/>
  <c r="AD15" s="1"/>
  <c r="AE15" s="1"/>
  <c r="J16"/>
  <c r="J17"/>
  <c r="J18"/>
  <c r="AC18" s="1"/>
  <c r="AD18" s="1"/>
  <c r="AE18" s="1"/>
  <c r="J19"/>
  <c r="AC19" s="1"/>
  <c r="AD19" s="1"/>
  <c r="AE19" s="1"/>
  <c r="J20"/>
  <c r="J21"/>
  <c r="J22"/>
  <c r="AC22" s="1"/>
  <c r="AD22" s="1"/>
  <c r="AE22" s="1"/>
  <c r="J23"/>
  <c r="AC23" s="1"/>
  <c r="AD23" s="1"/>
  <c r="AE23" s="1"/>
  <c r="AB9"/>
  <c r="Z9"/>
  <c r="R9"/>
  <c r="Q9"/>
  <c r="K9"/>
  <c r="J9"/>
  <c r="AC22" i="6" l="1"/>
  <c r="AD22" s="1"/>
  <c r="AE22" s="1"/>
  <c r="AC18"/>
  <c r="AD18" s="1"/>
  <c r="AE18" s="1"/>
  <c r="AC10"/>
  <c r="AD10" s="1"/>
  <c r="AE10" s="1"/>
  <c r="AC21"/>
  <c r="AD21" s="1"/>
  <c r="AE21" s="1"/>
  <c r="AC14"/>
  <c r="AD14" s="1"/>
  <c r="AE14" s="1"/>
  <c r="AC17"/>
  <c r="AD17" s="1"/>
  <c r="AE17" s="1"/>
  <c r="AC11" i="4"/>
  <c r="AD11" s="1"/>
  <c r="AE11" s="1"/>
  <c r="AC10"/>
  <c r="AD10" s="1"/>
  <c r="AE10" s="1"/>
  <c r="AC16"/>
  <c r="AD16" s="1"/>
  <c r="AE16" s="1"/>
  <c r="AC20"/>
  <c r="AD20" s="1"/>
  <c r="AE20" s="1"/>
  <c r="AC21"/>
  <c r="AD21" s="1"/>
  <c r="AE21" s="1"/>
  <c r="AC17"/>
  <c r="AD17" s="1"/>
  <c r="AE17" s="1"/>
  <c r="AC12"/>
  <c r="AD12" s="1"/>
  <c r="AE12" s="1"/>
  <c r="AC15" i="6"/>
  <c r="AD15" s="1"/>
  <c r="AE15" s="1"/>
  <c r="AC16"/>
  <c r="AD16" s="1"/>
  <c r="AE16" s="1"/>
  <c r="AC13"/>
  <c r="AD13" s="1"/>
  <c r="AE13" s="1"/>
  <c r="AC12"/>
  <c r="AD12" s="1"/>
  <c r="AE12" s="1"/>
  <c r="AA28"/>
  <c r="AB28" s="1"/>
  <c r="AA29"/>
  <c r="AB29" s="1"/>
  <c r="AA27"/>
  <c r="AB27" s="1"/>
  <c r="AC28" i="5"/>
  <c r="AB26"/>
  <c r="AC26" s="1"/>
  <c r="AC27"/>
  <c r="T27"/>
  <c r="T28"/>
  <c r="S26"/>
  <c r="T26" s="1"/>
  <c r="J26"/>
  <c r="K26" s="1"/>
  <c r="AD26" s="1"/>
  <c r="K27"/>
  <c r="AD27" s="1"/>
  <c r="K28"/>
  <c r="AD28" s="1"/>
  <c r="AA28" i="4"/>
  <c r="AB28" s="1"/>
  <c r="AA26"/>
  <c r="AB26" s="1"/>
  <c r="AA27"/>
  <c r="AB27" s="1"/>
  <c r="P21" i="6"/>
  <c r="I21"/>
  <c r="P24"/>
  <c r="I24"/>
  <c r="P20"/>
  <c r="I20"/>
  <c r="P16"/>
  <c r="I16"/>
  <c r="P12"/>
  <c r="I12"/>
  <c r="P13"/>
  <c r="I13"/>
  <c r="AD9" i="4"/>
  <c r="AE9" s="1"/>
  <c r="AC9" i="6"/>
  <c r="AD9" s="1"/>
  <c r="AE9" s="1"/>
  <c r="P23"/>
  <c r="I23"/>
  <c r="P19"/>
  <c r="I19"/>
  <c r="P15"/>
  <c r="I15"/>
  <c r="P11"/>
  <c r="I11"/>
  <c r="P17"/>
  <c r="I17"/>
  <c r="P9"/>
  <c r="I9"/>
  <c r="P22"/>
  <c r="I22"/>
  <c r="P18"/>
  <c r="I18"/>
  <c r="P14"/>
  <c r="I14"/>
  <c r="P10"/>
  <c r="I10"/>
  <c r="L23" i="4"/>
  <c r="S23"/>
  <c r="L21"/>
  <c r="S21"/>
  <c r="L19"/>
  <c r="S19"/>
  <c r="L17"/>
  <c r="S17"/>
  <c r="L15"/>
  <c r="S15"/>
  <c r="S13"/>
  <c r="L11"/>
  <c r="S11"/>
  <c r="S9"/>
  <c r="L9"/>
  <c r="S22"/>
  <c r="L22"/>
  <c r="S20"/>
  <c r="L20"/>
  <c r="S18"/>
  <c r="L18"/>
  <c r="S16"/>
  <c r="L16"/>
  <c r="S14"/>
  <c r="L14"/>
  <c r="S12"/>
  <c r="L12"/>
  <c r="S10"/>
  <c r="L10"/>
  <c r="H28" i="6" l="1"/>
  <c r="I28" s="1"/>
  <c r="H29"/>
  <c r="I29" s="1"/>
  <c r="H27"/>
  <c r="I27" s="1"/>
  <c r="AD34"/>
  <c r="AE34" s="1"/>
  <c r="AD32"/>
  <c r="AE32" s="1"/>
  <c r="AD33"/>
  <c r="AE33" s="1"/>
  <c r="AD32" i="4"/>
  <c r="AE32" s="1"/>
  <c r="AD33"/>
  <c r="AE33" s="1"/>
  <c r="AD31"/>
  <c r="AE31" s="1"/>
  <c r="O29" i="6"/>
  <c r="P29" s="1"/>
  <c r="O27"/>
  <c r="P27" s="1"/>
  <c r="O28"/>
  <c r="P28" s="1"/>
  <c r="AF33" i="5"/>
  <c r="AF31"/>
  <c r="K26" i="4"/>
  <c r="L26" s="1"/>
  <c r="K27"/>
  <c r="L27" s="1"/>
  <c r="K28"/>
  <c r="L28" s="1"/>
  <c r="R27"/>
  <c r="S27" s="1"/>
  <c r="R28"/>
  <c r="S28" s="1"/>
  <c r="R26"/>
  <c r="S26" s="1"/>
</calcChain>
</file>

<file path=xl/sharedStrings.xml><?xml version="1.0" encoding="utf-8"?>
<sst xmlns="http://schemas.openxmlformats.org/spreadsheetml/2006/main" count="238" uniqueCount="97">
  <si>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</si>
  <si>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</si>
  <si>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</si>
  <si>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</si>
  <si>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</si>
  <si>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</si>
  <si>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</si>
  <si>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</si>
  <si>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</si>
  <si>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</si>
  <si>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</si>
  <si>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</si>
  <si>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</si>
  <si>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</si>
  <si>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</si>
  <si>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</si>
  <si>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среедний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</si>
  <si>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</si>
  <si>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</si>
  <si>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</si>
  <si>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</si>
  <si>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</si>
  <si>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</si>
  <si>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</si>
  <si>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</si>
  <si>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</si>
  <si>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</si>
  <si>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</si>
  <si>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Б (I уровень)</t>
  </si>
  <si>
    <t>4-5-П.1 умеет считать в пределах 5, называя числа по порядку;</t>
  </si>
  <si>
    <t>4-5-П.2 имеет представление о равенстве и неравенстве;</t>
  </si>
  <si>
    <t>4-5-П.3 умеет раскладывать 2-3 предмета разной величины (по длине, высоте, ширине, толщине) в возрастающем и убывающем порядке;</t>
  </si>
  <si>
    <t>4-5-П.4 различает и называет геометрические фигуры и тела;</t>
  </si>
  <si>
    <t>4-5-П.5 владеет пространственной ориентировкой и во времени.</t>
  </si>
  <si>
    <t>4-5-П.6 называет строительные детали, использует их с учетом конструктивных свойств (устойчивость);</t>
  </si>
  <si>
    <t>4-5-П.7 использует детали разного цвета для украшения построек;</t>
  </si>
  <si>
    <t>4-5-П.8 преобразовывает постройки по высоте, длине и ширине;</t>
  </si>
  <si>
    <t>4-5-П.9 доводит начатое дело до конца;</t>
  </si>
  <si>
    <t>4-5-П.10 конструирует из бумаги объемные формы;</t>
  </si>
  <si>
    <t>4-5-П.11 изготавливает поделки из природного материала; собирает постройки из конструктора.</t>
  </si>
  <si>
    <t>4-5-П.12 называет домашних животных и их детенышей, домашних птиц;</t>
  </si>
  <si>
    <t xml:space="preserve">4-5-П.13 знает некоторые виды диких животных; </t>
  </si>
  <si>
    <t>4-5-П.14 называет комнатные растения, растения на территории детского сада;</t>
  </si>
  <si>
    <t>4-5-П.15 устанавливает простейшие связи в сезонных изменениях природы;</t>
  </si>
  <si>
    <t>4-5-П.16 проявляет интерес и любознательность к элементарному экспериментированию</t>
  </si>
  <si>
    <t>4-5-П.17 знает элементарные правила поведения в природе.</t>
  </si>
  <si>
    <t>4-5-П.1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</si>
  <si>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4-5-П.2 находит способы решения различных проблем с помощью пробующих действий;</t>
  </si>
  <si>
    <t>4-5-П.3 устанавливает простейшие причинно-следственные связи.</t>
  </si>
  <si>
    <t>4-5-П.4 называет и различает предметы, определяет их размер, цвет, форму, материал, из которого они сделаны;</t>
  </si>
  <si>
    <t>4-5-П.5 умеет их классифицировать;</t>
  </si>
  <si>
    <t>4-5-П.6 различает и называет строительные детали, использует их с учетом конструктивных свойств;</t>
  </si>
  <si>
    <t>4-5-П.7 умеет обыграть свои постройки.</t>
  </si>
  <si>
    <t>4-5-П.8 называет домашних и диких животных и их детенышей, домашних птиц;</t>
  </si>
  <si>
    <t>4-5-П.9 называет комнатные растения, растения на территории детского сада;</t>
  </si>
  <si>
    <t>4-5-П.10 называет насекомых, имеет элементарные сведения;</t>
  </si>
  <si>
    <t>4-5-П.11 имеет представление о пресмыкающихся, их внешнем виде и способы их передвижения</t>
  </si>
  <si>
    <t>4-5-П.12 устанавливает простейшие связи в сезонных изменениях в природе;</t>
  </si>
  <si>
    <t>4-5-П.13 проявляет интерес и любознательность к элементарному экспериментированию;</t>
  </si>
  <si>
    <t>4-5-П.14 называет ситуации и действия, которые могут нанести вред природе;</t>
  </si>
  <si>
    <t>4-5-П.15 называет животных, находящихся под угрозой исчезновения и занесенных в "Красную книгу";</t>
  </si>
  <si>
    <t>4-5-П.16 знает элементарные правила поведения в природе.</t>
  </si>
  <si>
    <t>4-5-П.1 знает понятия "много", "один", "по одному", "ни одного";</t>
  </si>
  <si>
    <t>4-5-П.2 умеет сравнивать два контрастных и одинаковых предмета по длине, ширине, высоте и толщине;</t>
  </si>
  <si>
    <t>4-5-П.3 обозначает результат сравнения словами;</t>
  </si>
  <si>
    <t xml:space="preserve">4-5-П.4 знает геометрические фигуры; </t>
  </si>
  <si>
    <t>4-5-П.5 умеет ориентироваться в пространстве и во времени;</t>
  </si>
  <si>
    <t>4-5-П.6 умеет различать правую и левую руку.</t>
  </si>
  <si>
    <t>4-5-П.7 знает и называет детали строительного материала, располагает их различными способами;</t>
  </si>
  <si>
    <t>4-5-П.8 умеет различать по цвету и величине;</t>
  </si>
  <si>
    <t>4-5-П.9 сооружает простейшие постройки;</t>
  </si>
  <si>
    <t>4-5-П.10 умеет преобразовывать лист бумаги, используя различные способы конструирования.</t>
  </si>
  <si>
    <t>4-5-П.11 умеет определять состояние погоды;</t>
  </si>
  <si>
    <t>4-5-П.12 имеет представление о некоторых растениях родного края;</t>
  </si>
  <si>
    <t>4-5-П.13 называет и распознает по характерным признакам цветущие травянистые растения, на вкус некоторые виды овощей и фруктов;</t>
  </si>
  <si>
    <t>4-5-П.14 называет и различает по характерным признакам животных и их детенышей;</t>
  </si>
  <si>
    <t>4-5-П.15 знает о свойствах песка, воды и снега;</t>
  </si>
  <si>
    <t>4-5-П.16 имеет представление о правилах поведения в природе</t>
  </si>
  <si>
    <t xml:space="preserve">результатов диагностики стартового контроля в старшей группе (от 4 лет)  </t>
  </si>
  <si>
    <t xml:space="preserve">Учебный год: 2020 - 2021____________       Группа:_№ 9____________________     Дата проведения:_10 - 20 сентрября__________ 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</si>
  <si>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</si>
  <si>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</si>
  <si>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</si>
  <si>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</si>
  <si>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</si>
  <si>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</si>
  <si>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</si>
  <si>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</si>
  <si>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Кенжемырза Рояна</t>
  </si>
  <si>
    <t>Карамысова Альмира</t>
  </si>
  <si>
    <t>Кенжебекова Аруна</t>
  </si>
  <si>
    <t>Кылышбай Алинур</t>
  </si>
  <si>
    <t xml:space="preserve">Мухтарова Асма </t>
  </si>
  <si>
    <t>Франц Эрнест</t>
  </si>
  <si>
    <t>Жаксылык Инкар</t>
  </si>
  <si>
    <t xml:space="preserve">результатов диагностики итогового контроля в старшей группе (от 4 лет) </t>
  </si>
  <si>
    <t xml:space="preserve">результатов диагностики промежуточного контроля в старшей группе (от 4 лет)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</si>
</sst>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1" fontId="2" fillId="3" borderId="1" xfId="0" applyNumberFormat="1" applyFont="1" applyFill="1" applyBorder="1"/>
    <xf numFmtId="1" fontId="1" fillId="3" borderId="1" xfId="0" applyNumberFormat="1" applyFont="1" applyFill="1" applyBorder="1"/>
    <xf numFmtId="1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92"/>
  <sheetViews>
    <sheetView topLeftCell="D16" zoomScale="82" zoomScaleNormal="82" workbookViewId="0">
      <selection activeCell="K25" sqref="K25"/>
    </sheetView>
  </sheetViews>
  <sheetFormatPr defaultRowHeight="15"/>
  <cols>
    <col min="2" max="2" width="5.140625" customWidth="1"/>
    <col min="3" max="3" width="28.28515625" customWidth="1"/>
    <col min="4" max="4" width="6.140625" customWidth="1"/>
    <col min="5" max="5" width="9.140625" customWidth="1"/>
    <col min="6" max="6" width="6.42578125" customWidth="1"/>
    <col min="7" max="7" width="4.5703125" customWidth="1"/>
    <col min="8" max="8" width="7.140625" customWidth="1"/>
    <col min="9" max="9" width="7.5703125" customWidth="1"/>
    <col min="10" max="11" width="4.140625" customWidth="1"/>
    <col min="12" max="12" width="8.140625" customWidth="1"/>
    <col min="13" max="13" width="9" customWidth="1"/>
    <col min="14" max="14" width="8.7109375" customWidth="1"/>
    <col min="15" max="15" width="5.5703125" customWidth="1"/>
    <col min="16" max="16" width="9.85546875" customWidth="1"/>
    <col min="17" max="18" width="5.42578125" customWidth="1"/>
    <col min="19" max="19" width="9.42578125" customWidth="1"/>
    <col min="20" max="21" width="6.28515625" customWidth="1"/>
    <col min="22" max="22" width="12.28515625" customWidth="1"/>
    <col min="23" max="23" width="9.28515625" customWidth="1"/>
    <col min="24" max="24" width="5.7109375" customWidth="1"/>
    <col min="25" max="25" width="7.28515625" customWidth="1"/>
    <col min="26" max="27" width="4.5703125" customWidth="1"/>
    <col min="28" max="28" width="8.5703125" customWidth="1"/>
  </cols>
  <sheetData>
    <row r="2" spans="1:3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32">
      <c r="B6" s="30" t="s">
        <v>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</row>
    <row r="7" spans="1:32" ht="62.25" customHeight="1">
      <c r="B7" s="32" t="s">
        <v>3</v>
      </c>
      <c r="C7" s="33" t="s">
        <v>4</v>
      </c>
      <c r="D7" s="34" t="s">
        <v>11</v>
      </c>
      <c r="E7" s="35"/>
      <c r="F7" s="35"/>
      <c r="G7" s="35"/>
      <c r="H7" s="35"/>
      <c r="I7" s="36"/>
      <c r="J7" s="20" t="s">
        <v>12</v>
      </c>
      <c r="K7" s="18" t="s">
        <v>13</v>
      </c>
      <c r="L7" s="19" t="s">
        <v>15</v>
      </c>
      <c r="M7" s="37" t="s">
        <v>5</v>
      </c>
      <c r="N7" s="37"/>
      <c r="O7" s="37"/>
      <c r="P7" s="37"/>
      <c r="Q7" s="20" t="s">
        <v>12</v>
      </c>
      <c r="R7" s="18" t="s">
        <v>13</v>
      </c>
      <c r="S7" s="19" t="s">
        <v>15</v>
      </c>
      <c r="T7" s="37" t="s">
        <v>6</v>
      </c>
      <c r="U7" s="37"/>
      <c r="V7" s="37"/>
      <c r="W7" s="37"/>
      <c r="X7" s="37"/>
      <c r="Y7" s="37"/>
      <c r="Z7" s="20" t="s">
        <v>12</v>
      </c>
      <c r="AA7" s="18" t="s">
        <v>13</v>
      </c>
      <c r="AB7" s="19" t="s">
        <v>15</v>
      </c>
      <c r="AC7" s="38" t="s">
        <v>7</v>
      </c>
      <c r="AD7" s="40" t="s">
        <v>8</v>
      </c>
      <c r="AE7" s="41" t="s">
        <v>9</v>
      </c>
    </row>
    <row r="8" spans="1:32" ht="225.75" customHeight="1">
      <c r="B8" s="32"/>
      <c r="C8" s="32"/>
      <c r="D8" s="13" t="s">
        <v>62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67</v>
      </c>
      <c r="J8" s="20"/>
      <c r="K8" s="18"/>
      <c r="L8" s="19"/>
      <c r="M8" s="13" t="s">
        <v>68</v>
      </c>
      <c r="N8" s="13" t="s">
        <v>69</v>
      </c>
      <c r="O8" s="13" t="s">
        <v>70</v>
      </c>
      <c r="P8" s="13" t="s">
        <v>71</v>
      </c>
      <c r="Q8" s="20"/>
      <c r="R8" s="18"/>
      <c r="S8" s="19"/>
      <c r="T8" s="13" t="s">
        <v>72</v>
      </c>
      <c r="U8" s="13" t="s">
        <v>73</v>
      </c>
      <c r="V8" s="13" t="s">
        <v>74</v>
      </c>
      <c r="W8" s="13" t="s">
        <v>75</v>
      </c>
      <c r="X8" s="13" t="s">
        <v>76</v>
      </c>
      <c r="Y8" s="13" t="s">
        <v>77</v>
      </c>
      <c r="Z8" s="20"/>
      <c r="AA8" s="18"/>
      <c r="AB8" s="19"/>
      <c r="AC8" s="39"/>
      <c r="AD8" s="40"/>
      <c r="AE8" s="41"/>
    </row>
    <row r="9" spans="1:32">
      <c r="B9" s="1">
        <v>1</v>
      </c>
      <c r="C9" s="1" t="s">
        <v>80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4">
        <f>SUM(D9:I9)</f>
        <v>12</v>
      </c>
      <c r="K9" s="5">
        <f>AVERAGE(D9:I9)</f>
        <v>2</v>
      </c>
      <c r="L9" s="11" t="str">
        <f>IF(D9="","",VLOOKUP(K9,$J$90:$K$92,2,TRUE))</f>
        <v>ІІ ур</v>
      </c>
      <c r="M9" s="1">
        <v>2</v>
      </c>
      <c r="N9" s="1">
        <v>2</v>
      </c>
      <c r="O9" s="1">
        <v>2</v>
      </c>
      <c r="P9" s="1">
        <v>2</v>
      </c>
      <c r="Q9" s="4">
        <f>SUM(M9:P9)</f>
        <v>8</v>
      </c>
      <c r="R9" s="5">
        <f>AVERAGE(M9:P9)</f>
        <v>2</v>
      </c>
      <c r="S9" s="11" t="str">
        <f t="shared" ref="S9:S23" si="0">IF(K9="","",VLOOKUP(R9,$J$90:$K$92,2,TRUE))</f>
        <v>ІІ ур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4">
        <f>SUM(T9:Y9)</f>
        <v>12</v>
      </c>
      <c r="AA9" s="5">
        <f>AVERAGE(T9:Y9)</f>
        <v>2</v>
      </c>
      <c r="AB9" s="11" t="str">
        <f t="shared" ref="AB9:AB23" si="1">IF(T9="","",VLOOKUP(AA9,$J$90:$K$92,2,TRUE))</f>
        <v>ІІ ур</v>
      </c>
      <c r="AC9" s="7">
        <f>J9+Q9+Z9</f>
        <v>32</v>
      </c>
      <c r="AD9" s="6">
        <f>AC9/16</f>
        <v>2</v>
      </c>
      <c r="AE9" s="11" t="str">
        <f t="shared" ref="AE9:AE23" si="2">IF(W9="","",VLOOKUP(AD9,$J$90:$K$92,2,TRUE))</f>
        <v>ІІ ур</v>
      </c>
    </row>
    <row r="10" spans="1:32">
      <c r="B10" s="1">
        <v>2</v>
      </c>
      <c r="C10" s="1" t="s">
        <v>81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4">
        <f t="shared" ref="J10:J23" si="3">SUM(D10:I10)</f>
        <v>12</v>
      </c>
      <c r="K10" s="5">
        <f t="shared" ref="K10:K23" si="4">AVERAGE(D10:I10)</f>
        <v>2</v>
      </c>
      <c r="L10" s="11" t="str">
        <f>IF(D10="","",VLOOKUP(K10,$J$90:$K$92,2,TRUE))</f>
        <v>ІІ ур</v>
      </c>
      <c r="M10" s="1">
        <v>2</v>
      </c>
      <c r="N10" s="1">
        <v>2</v>
      </c>
      <c r="O10" s="1">
        <v>2</v>
      </c>
      <c r="P10" s="1">
        <v>2</v>
      </c>
      <c r="Q10" s="4">
        <f t="shared" ref="Q10:Q23" si="5">SUM(M10:P10)</f>
        <v>8</v>
      </c>
      <c r="R10" s="5">
        <f t="shared" ref="R10:R23" si="6">AVERAGE(M10:P10)</f>
        <v>2</v>
      </c>
      <c r="S10" s="11" t="str">
        <f t="shared" si="0"/>
        <v>ІІ ур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4">
        <f t="shared" ref="Z10:Z23" si="7">SUM(T10:Y10)</f>
        <v>12</v>
      </c>
      <c r="AA10" s="5">
        <f t="shared" ref="AA10:AA23" si="8">AVERAGE(T10:Y10)</f>
        <v>2</v>
      </c>
      <c r="AB10" s="11" t="str">
        <f t="shared" si="1"/>
        <v>ІІ ур</v>
      </c>
      <c r="AC10" s="7">
        <f t="shared" ref="AC10:AC23" si="9">J10+Q10+Z10</f>
        <v>32</v>
      </c>
      <c r="AD10" s="6">
        <f t="shared" ref="AD10:AD23" si="10">AC10/16</f>
        <v>2</v>
      </c>
      <c r="AE10" s="11" t="str">
        <f t="shared" si="2"/>
        <v>ІІ ур</v>
      </c>
    </row>
    <row r="11" spans="1:32">
      <c r="B11" s="1">
        <v>3</v>
      </c>
      <c r="C11" s="1" t="s">
        <v>82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4">
        <f t="shared" si="3"/>
        <v>12</v>
      </c>
      <c r="K11" s="5">
        <f t="shared" si="4"/>
        <v>2</v>
      </c>
      <c r="L11" s="11" t="str">
        <f>IF(D11="","",VLOOKUP(K11,$J$90:$K$92,2,TRUE))</f>
        <v>ІІ ур</v>
      </c>
      <c r="M11" s="1">
        <v>2</v>
      </c>
      <c r="N11" s="1">
        <v>2</v>
      </c>
      <c r="O11" s="1">
        <v>2</v>
      </c>
      <c r="P11" s="1">
        <v>2</v>
      </c>
      <c r="Q11" s="4">
        <f t="shared" si="5"/>
        <v>8</v>
      </c>
      <c r="R11" s="5">
        <f t="shared" si="6"/>
        <v>2</v>
      </c>
      <c r="S11" s="11" t="str">
        <f t="shared" si="0"/>
        <v>ІІ ур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f t="shared" si="7"/>
        <v>12</v>
      </c>
      <c r="AA11" s="5">
        <f t="shared" si="8"/>
        <v>2</v>
      </c>
      <c r="AB11" s="11" t="str">
        <f t="shared" si="1"/>
        <v>ІІ ур</v>
      </c>
      <c r="AC11" s="7">
        <f t="shared" si="9"/>
        <v>32</v>
      </c>
      <c r="AD11" s="6">
        <f t="shared" si="10"/>
        <v>2</v>
      </c>
      <c r="AE11" s="11" t="str">
        <f t="shared" si="2"/>
        <v>ІІ ур</v>
      </c>
    </row>
    <row r="12" spans="1:32">
      <c r="B12" s="1">
        <v>4</v>
      </c>
      <c r="C12" s="1" t="s">
        <v>83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4">
        <f t="shared" si="3"/>
        <v>12</v>
      </c>
      <c r="K12" s="5">
        <f t="shared" si="4"/>
        <v>2</v>
      </c>
      <c r="L12" s="11" t="str">
        <f>IF(D12="","",VLOOKUP(K12,$J$90:$K$92,2,TRUE))</f>
        <v>ІІ ур</v>
      </c>
      <c r="M12" s="1">
        <v>2</v>
      </c>
      <c r="N12" s="1">
        <v>2</v>
      </c>
      <c r="O12" s="1">
        <v>2</v>
      </c>
      <c r="P12" s="1">
        <v>2</v>
      </c>
      <c r="Q12" s="4">
        <f t="shared" si="5"/>
        <v>8</v>
      </c>
      <c r="R12" s="5">
        <f t="shared" si="6"/>
        <v>2</v>
      </c>
      <c r="S12" s="11" t="str">
        <f t="shared" si="0"/>
        <v>ІІ ур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4">
        <f t="shared" si="7"/>
        <v>12</v>
      </c>
      <c r="AA12" s="5">
        <f t="shared" si="8"/>
        <v>2</v>
      </c>
      <c r="AB12" s="11" t="str">
        <f t="shared" si="1"/>
        <v>ІІ ур</v>
      </c>
      <c r="AC12" s="7">
        <f t="shared" si="9"/>
        <v>32</v>
      </c>
      <c r="AD12" s="6">
        <f t="shared" si="10"/>
        <v>2</v>
      </c>
      <c r="AE12" s="11" t="str">
        <f t="shared" si="2"/>
        <v>ІІ ур</v>
      </c>
    </row>
    <row r="13" spans="1:32">
      <c r="B13" s="1">
        <v>5</v>
      </c>
      <c r="C13" s="1" t="s">
        <v>84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4">
        <f t="shared" ref="J13" si="11">SUM(D13:I13)</f>
        <v>12</v>
      </c>
      <c r="K13" s="5">
        <f t="shared" ref="K13" si="12">AVERAGE(D13:I13)</f>
        <v>2</v>
      </c>
      <c r="L13" s="11" t="str">
        <f t="shared" ref="L13" si="13">IF(D13="","",VLOOKUP(K13,$J$90:$K$92,2,TRUE))</f>
        <v>ІІ ур</v>
      </c>
      <c r="M13" s="1">
        <v>2</v>
      </c>
      <c r="N13" s="1">
        <v>2</v>
      </c>
      <c r="O13" s="1">
        <v>2</v>
      </c>
      <c r="P13" s="1">
        <v>2</v>
      </c>
      <c r="Q13" s="4">
        <f t="shared" si="5"/>
        <v>8</v>
      </c>
      <c r="R13" s="5">
        <f t="shared" si="6"/>
        <v>2</v>
      </c>
      <c r="S13" s="11" t="str">
        <f t="shared" si="0"/>
        <v>ІІ ур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4">
        <f t="shared" si="7"/>
        <v>12</v>
      </c>
      <c r="AA13" s="5">
        <f t="shared" si="8"/>
        <v>2</v>
      </c>
      <c r="AB13" s="11" t="str">
        <f t="shared" si="1"/>
        <v>ІІ ур</v>
      </c>
      <c r="AC13" s="7">
        <f t="shared" si="9"/>
        <v>32</v>
      </c>
      <c r="AD13" s="6">
        <f t="shared" si="10"/>
        <v>2</v>
      </c>
      <c r="AE13" s="11" t="str">
        <f t="shared" si="2"/>
        <v>ІІ ур</v>
      </c>
    </row>
    <row r="14" spans="1:32">
      <c r="B14" s="1">
        <v>6</v>
      </c>
      <c r="C14" s="1" t="s">
        <v>85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4">
        <f t="shared" si="3"/>
        <v>12</v>
      </c>
      <c r="K14" s="5">
        <f t="shared" si="4"/>
        <v>2</v>
      </c>
      <c r="L14" s="11" t="str">
        <f t="shared" ref="L14:L23" si="14">IF(D14="","",VLOOKUP(K14,$J$90:$K$92,2,TRUE))</f>
        <v>ІІ ур</v>
      </c>
      <c r="M14" s="1">
        <v>2</v>
      </c>
      <c r="N14" s="1">
        <v>2</v>
      </c>
      <c r="O14" s="1">
        <v>2</v>
      </c>
      <c r="P14" s="1">
        <v>2</v>
      </c>
      <c r="Q14" s="4">
        <f t="shared" si="5"/>
        <v>8</v>
      </c>
      <c r="R14" s="5">
        <f t="shared" si="6"/>
        <v>2</v>
      </c>
      <c r="S14" s="11" t="str">
        <f t="shared" si="0"/>
        <v>ІІ ур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4">
        <f t="shared" si="7"/>
        <v>12</v>
      </c>
      <c r="AA14" s="5">
        <f t="shared" si="8"/>
        <v>2</v>
      </c>
      <c r="AB14" s="11" t="str">
        <f t="shared" si="1"/>
        <v>ІІ ур</v>
      </c>
      <c r="AC14" s="7">
        <f t="shared" si="9"/>
        <v>32</v>
      </c>
      <c r="AD14" s="6">
        <f t="shared" si="10"/>
        <v>2</v>
      </c>
      <c r="AE14" s="11" t="str">
        <f t="shared" si="2"/>
        <v>ІІ ур</v>
      </c>
    </row>
    <row r="15" spans="1:32">
      <c r="B15" s="1">
        <v>7</v>
      </c>
      <c r="C15" s="1" t="s">
        <v>86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4">
        <f t="shared" si="3"/>
        <v>12</v>
      </c>
      <c r="K15" s="5">
        <f t="shared" si="4"/>
        <v>2</v>
      </c>
      <c r="L15" s="11" t="str">
        <f t="shared" si="14"/>
        <v>ІІ ур</v>
      </c>
      <c r="M15" s="1">
        <v>2</v>
      </c>
      <c r="N15" s="1">
        <v>2</v>
      </c>
      <c r="O15" s="1">
        <v>2</v>
      </c>
      <c r="P15" s="1">
        <v>2</v>
      </c>
      <c r="Q15" s="4">
        <f t="shared" si="5"/>
        <v>8</v>
      </c>
      <c r="R15" s="5">
        <f t="shared" si="6"/>
        <v>2</v>
      </c>
      <c r="S15" s="11" t="str">
        <f t="shared" si="0"/>
        <v>ІІ ур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4">
        <f t="shared" si="7"/>
        <v>12</v>
      </c>
      <c r="AA15" s="5">
        <f t="shared" si="8"/>
        <v>2</v>
      </c>
      <c r="AB15" s="11" t="str">
        <f t="shared" si="1"/>
        <v>ІІ ур</v>
      </c>
      <c r="AC15" s="7">
        <f t="shared" si="9"/>
        <v>32</v>
      </c>
      <c r="AD15" s="6">
        <f t="shared" si="10"/>
        <v>2</v>
      </c>
      <c r="AE15" s="11" t="str">
        <f t="shared" si="2"/>
        <v>ІІ ур</v>
      </c>
    </row>
    <row r="16" spans="1:32">
      <c r="B16" s="1">
        <v>8</v>
      </c>
      <c r="C16" s="1" t="s">
        <v>87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4">
        <f t="shared" si="3"/>
        <v>12</v>
      </c>
      <c r="K16" s="5">
        <f t="shared" si="4"/>
        <v>2</v>
      </c>
      <c r="L16" s="11" t="str">
        <f t="shared" si="14"/>
        <v>ІІ ур</v>
      </c>
      <c r="M16" s="1">
        <v>2</v>
      </c>
      <c r="N16" s="1">
        <v>2</v>
      </c>
      <c r="O16" s="1">
        <v>2</v>
      </c>
      <c r="P16" s="1">
        <v>2</v>
      </c>
      <c r="Q16" s="4">
        <f t="shared" si="5"/>
        <v>8</v>
      </c>
      <c r="R16" s="5">
        <f t="shared" si="6"/>
        <v>2</v>
      </c>
      <c r="S16" s="11" t="str">
        <f t="shared" si="0"/>
        <v>ІІ ур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4">
        <f t="shared" si="7"/>
        <v>12</v>
      </c>
      <c r="AA16" s="5">
        <f t="shared" si="8"/>
        <v>2</v>
      </c>
      <c r="AB16" s="11" t="str">
        <f t="shared" si="1"/>
        <v>ІІ ур</v>
      </c>
      <c r="AC16" s="7">
        <f t="shared" si="9"/>
        <v>32</v>
      </c>
      <c r="AD16" s="6">
        <f t="shared" si="10"/>
        <v>2</v>
      </c>
      <c r="AE16" s="11" t="str">
        <f t="shared" si="2"/>
        <v>ІІ ур</v>
      </c>
    </row>
    <row r="17" spans="2:31">
      <c r="B17" s="1">
        <v>9</v>
      </c>
      <c r="C17" s="1" t="s">
        <v>88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4">
        <f t="shared" si="3"/>
        <v>12</v>
      </c>
      <c r="K17" s="5">
        <f t="shared" si="4"/>
        <v>2</v>
      </c>
      <c r="L17" s="11" t="str">
        <f t="shared" si="14"/>
        <v>ІІ ур</v>
      </c>
      <c r="M17" s="1">
        <v>2</v>
      </c>
      <c r="N17" s="1">
        <v>2</v>
      </c>
      <c r="O17" s="1">
        <v>2</v>
      </c>
      <c r="P17" s="1">
        <v>2</v>
      </c>
      <c r="Q17" s="4">
        <f t="shared" si="5"/>
        <v>8</v>
      </c>
      <c r="R17" s="5">
        <f t="shared" si="6"/>
        <v>2</v>
      </c>
      <c r="S17" s="11" t="str">
        <f t="shared" si="0"/>
        <v>ІІ ур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4">
        <f t="shared" si="7"/>
        <v>12</v>
      </c>
      <c r="AA17" s="5">
        <f t="shared" si="8"/>
        <v>2</v>
      </c>
      <c r="AB17" s="11" t="str">
        <f t="shared" si="1"/>
        <v>ІІ ур</v>
      </c>
      <c r="AC17" s="7">
        <f t="shared" si="9"/>
        <v>32</v>
      </c>
      <c r="AD17" s="6">
        <f t="shared" si="10"/>
        <v>2</v>
      </c>
      <c r="AE17" s="11" t="str">
        <f t="shared" si="2"/>
        <v>ІІ ур</v>
      </c>
    </row>
    <row r="18" spans="2:31">
      <c r="B18" s="1">
        <v>10</v>
      </c>
      <c r="C18" s="1" t="s">
        <v>89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4">
        <f t="shared" si="3"/>
        <v>12</v>
      </c>
      <c r="K18" s="5">
        <f t="shared" si="4"/>
        <v>2</v>
      </c>
      <c r="L18" s="11" t="str">
        <f t="shared" si="14"/>
        <v>ІІ ур</v>
      </c>
      <c r="M18" s="1">
        <v>2</v>
      </c>
      <c r="N18" s="1">
        <v>2</v>
      </c>
      <c r="O18" s="1">
        <v>2</v>
      </c>
      <c r="P18" s="1">
        <v>2</v>
      </c>
      <c r="Q18" s="4">
        <f t="shared" si="5"/>
        <v>8</v>
      </c>
      <c r="R18" s="5">
        <f t="shared" si="6"/>
        <v>2</v>
      </c>
      <c r="S18" s="11" t="str">
        <f t="shared" si="0"/>
        <v>ІІ ур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4">
        <f t="shared" si="7"/>
        <v>12</v>
      </c>
      <c r="AA18" s="5">
        <f t="shared" si="8"/>
        <v>2</v>
      </c>
      <c r="AB18" s="11" t="str">
        <f t="shared" si="1"/>
        <v>ІІ ур</v>
      </c>
      <c r="AC18" s="7">
        <f t="shared" si="9"/>
        <v>32</v>
      </c>
      <c r="AD18" s="6">
        <f t="shared" si="10"/>
        <v>2</v>
      </c>
      <c r="AE18" s="11" t="str">
        <f t="shared" si="2"/>
        <v>ІІ ур</v>
      </c>
    </row>
    <row r="19" spans="2:31">
      <c r="B19" s="1">
        <v>11</v>
      </c>
      <c r="C19" s="1" t="s">
        <v>90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4">
        <f t="shared" si="3"/>
        <v>12</v>
      </c>
      <c r="K19" s="5">
        <f t="shared" si="4"/>
        <v>2</v>
      </c>
      <c r="L19" s="11" t="str">
        <f t="shared" si="14"/>
        <v>ІІ ур</v>
      </c>
      <c r="M19" s="1">
        <v>2</v>
      </c>
      <c r="N19" s="1">
        <v>2</v>
      </c>
      <c r="O19" s="1">
        <v>2</v>
      </c>
      <c r="P19" s="1">
        <v>2</v>
      </c>
      <c r="Q19" s="4">
        <f t="shared" si="5"/>
        <v>8</v>
      </c>
      <c r="R19" s="5">
        <f t="shared" si="6"/>
        <v>2</v>
      </c>
      <c r="S19" s="11" t="str">
        <f t="shared" si="0"/>
        <v>ІІ ур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4">
        <f t="shared" si="7"/>
        <v>12</v>
      </c>
      <c r="AA19" s="5">
        <f t="shared" si="8"/>
        <v>2</v>
      </c>
      <c r="AB19" s="11" t="str">
        <f t="shared" si="1"/>
        <v>ІІ ур</v>
      </c>
      <c r="AC19" s="7">
        <f t="shared" si="9"/>
        <v>32</v>
      </c>
      <c r="AD19" s="6">
        <f t="shared" si="10"/>
        <v>2</v>
      </c>
      <c r="AE19" s="11" t="str">
        <f t="shared" si="2"/>
        <v>ІІ ур</v>
      </c>
    </row>
    <row r="20" spans="2:31">
      <c r="B20" s="1">
        <v>12</v>
      </c>
      <c r="C20" s="1" t="s">
        <v>91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4">
        <f t="shared" si="3"/>
        <v>12</v>
      </c>
      <c r="K20" s="5">
        <f t="shared" si="4"/>
        <v>2</v>
      </c>
      <c r="L20" s="11" t="str">
        <f t="shared" si="14"/>
        <v>ІІ ур</v>
      </c>
      <c r="M20" s="1">
        <v>2</v>
      </c>
      <c r="N20" s="1">
        <v>2</v>
      </c>
      <c r="O20" s="1">
        <v>2</v>
      </c>
      <c r="P20" s="1">
        <v>2</v>
      </c>
      <c r="Q20" s="4">
        <f t="shared" si="5"/>
        <v>8</v>
      </c>
      <c r="R20" s="5">
        <f t="shared" si="6"/>
        <v>2</v>
      </c>
      <c r="S20" s="11" t="str">
        <f t="shared" si="0"/>
        <v>ІІ ур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4">
        <f t="shared" si="7"/>
        <v>12</v>
      </c>
      <c r="AA20" s="5">
        <f t="shared" si="8"/>
        <v>2</v>
      </c>
      <c r="AB20" s="11" t="str">
        <f t="shared" si="1"/>
        <v>ІІ ур</v>
      </c>
      <c r="AC20" s="7">
        <f t="shared" si="9"/>
        <v>32</v>
      </c>
      <c r="AD20" s="6">
        <f t="shared" si="10"/>
        <v>2</v>
      </c>
      <c r="AE20" s="11" t="str">
        <f t="shared" si="2"/>
        <v>ІІ ур</v>
      </c>
    </row>
    <row r="21" spans="2:31">
      <c r="B21" s="1">
        <v>13</v>
      </c>
      <c r="C21" s="1" t="s">
        <v>92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4">
        <f t="shared" si="3"/>
        <v>12</v>
      </c>
      <c r="K21" s="5">
        <f t="shared" si="4"/>
        <v>2</v>
      </c>
      <c r="L21" s="11" t="str">
        <f t="shared" si="14"/>
        <v>ІІ ур</v>
      </c>
      <c r="M21" s="1">
        <v>2</v>
      </c>
      <c r="N21" s="1">
        <v>2</v>
      </c>
      <c r="O21" s="1">
        <v>2</v>
      </c>
      <c r="P21" s="1">
        <v>2</v>
      </c>
      <c r="Q21" s="4">
        <f t="shared" si="5"/>
        <v>8</v>
      </c>
      <c r="R21" s="5">
        <f t="shared" si="6"/>
        <v>2</v>
      </c>
      <c r="S21" s="11" t="str">
        <f t="shared" si="0"/>
        <v>ІІ ур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4">
        <f t="shared" si="7"/>
        <v>12</v>
      </c>
      <c r="AA21" s="5">
        <f t="shared" si="8"/>
        <v>2</v>
      </c>
      <c r="AB21" s="11" t="str">
        <f t="shared" si="1"/>
        <v>ІІ ур</v>
      </c>
      <c r="AC21" s="7">
        <f t="shared" si="9"/>
        <v>32</v>
      </c>
      <c r="AD21" s="6">
        <f t="shared" si="10"/>
        <v>2</v>
      </c>
      <c r="AE21" s="11" t="str">
        <f t="shared" si="2"/>
        <v>ІІ ур</v>
      </c>
    </row>
    <row r="22" spans="2:31">
      <c r="B22" s="1">
        <v>14</v>
      </c>
      <c r="C22" s="1" t="s">
        <v>93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4">
        <f t="shared" si="3"/>
        <v>12</v>
      </c>
      <c r="K22" s="5">
        <f t="shared" si="4"/>
        <v>2</v>
      </c>
      <c r="L22" s="11" t="str">
        <f t="shared" si="14"/>
        <v>ІІ ур</v>
      </c>
      <c r="M22" s="1">
        <v>2</v>
      </c>
      <c r="N22" s="1">
        <v>2</v>
      </c>
      <c r="O22" s="1">
        <v>2</v>
      </c>
      <c r="P22" s="1">
        <v>2</v>
      </c>
      <c r="Q22" s="4">
        <f t="shared" si="5"/>
        <v>8</v>
      </c>
      <c r="R22" s="5">
        <f t="shared" si="6"/>
        <v>2</v>
      </c>
      <c r="S22" s="11" t="str">
        <f t="shared" si="0"/>
        <v>ІІ ур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4">
        <f t="shared" si="7"/>
        <v>12</v>
      </c>
      <c r="AA22" s="5">
        <f t="shared" si="8"/>
        <v>2</v>
      </c>
      <c r="AB22" s="11" t="str">
        <f t="shared" si="1"/>
        <v>ІІ ур</v>
      </c>
      <c r="AC22" s="7">
        <f t="shared" si="9"/>
        <v>32</v>
      </c>
      <c r="AD22" s="6">
        <f t="shared" si="10"/>
        <v>2</v>
      </c>
      <c r="AE22" s="11" t="str">
        <f t="shared" si="2"/>
        <v>ІІ ур</v>
      </c>
    </row>
    <row r="23" spans="2:31">
      <c r="B23" s="1">
        <v>15</v>
      </c>
      <c r="C23" s="1" t="s">
        <v>94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4">
        <f t="shared" si="3"/>
        <v>12</v>
      </c>
      <c r="K23" s="5">
        <f t="shared" si="4"/>
        <v>2</v>
      </c>
      <c r="L23" s="11" t="str">
        <f t="shared" si="14"/>
        <v>ІІ ур</v>
      </c>
      <c r="M23" s="1">
        <v>2</v>
      </c>
      <c r="N23" s="1">
        <v>2</v>
      </c>
      <c r="O23" s="1">
        <v>2</v>
      </c>
      <c r="P23" s="1">
        <v>2</v>
      </c>
      <c r="Q23" s="4">
        <f t="shared" si="5"/>
        <v>8</v>
      </c>
      <c r="R23" s="5">
        <f t="shared" si="6"/>
        <v>2</v>
      </c>
      <c r="S23" s="11" t="str">
        <f t="shared" si="0"/>
        <v>ІІ ур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4">
        <f t="shared" si="7"/>
        <v>12</v>
      </c>
      <c r="AA23" s="5">
        <f t="shared" si="8"/>
        <v>2</v>
      </c>
      <c r="AB23" s="11" t="str">
        <f t="shared" si="1"/>
        <v>ІІ ур</v>
      </c>
      <c r="AC23" s="7">
        <f t="shared" si="9"/>
        <v>32</v>
      </c>
      <c r="AD23" s="6">
        <f t="shared" si="10"/>
        <v>2</v>
      </c>
      <c r="AE23" s="11" t="str">
        <f t="shared" si="2"/>
        <v>ІІ ур</v>
      </c>
    </row>
    <row r="24" spans="2:31">
      <c r="B24" s="21"/>
      <c r="C24" s="21"/>
      <c r="D24" s="15"/>
      <c r="E24" s="16"/>
      <c r="F24" s="16"/>
      <c r="G24" s="16"/>
      <c r="H24" s="16"/>
      <c r="I24" s="16"/>
      <c r="J24" s="17"/>
      <c r="K24" s="1" t="s">
        <v>14</v>
      </c>
      <c r="L24" s="9" t="s">
        <v>10</v>
      </c>
      <c r="M24" s="15"/>
      <c r="N24" s="16"/>
      <c r="O24" s="16"/>
      <c r="P24" s="16"/>
      <c r="Q24" s="17"/>
      <c r="R24" s="1" t="s">
        <v>14</v>
      </c>
      <c r="S24" s="9" t="s">
        <v>10</v>
      </c>
      <c r="T24" s="15"/>
      <c r="U24" s="16"/>
      <c r="V24" s="16"/>
      <c r="W24" s="16"/>
      <c r="X24" s="16"/>
      <c r="Y24" s="16"/>
      <c r="Z24" s="17"/>
      <c r="AA24" s="1" t="s">
        <v>14</v>
      </c>
      <c r="AB24" s="9" t="s">
        <v>10</v>
      </c>
      <c r="AC24" s="2"/>
      <c r="AD24" s="2"/>
      <c r="AE24" s="2"/>
    </row>
    <row r="25" spans="2:31">
      <c r="B25" s="22"/>
      <c r="C25" s="22"/>
      <c r="D25" s="15" t="s">
        <v>20</v>
      </c>
      <c r="E25" s="16"/>
      <c r="F25" s="16"/>
      <c r="G25" s="16"/>
      <c r="H25" s="16"/>
      <c r="I25" s="16"/>
      <c r="J25" s="17"/>
      <c r="K25" s="8">
        <f>COUNTA(C9:C23)</f>
        <v>15</v>
      </c>
      <c r="L25" s="8">
        <v>100</v>
      </c>
      <c r="M25" s="15" t="s">
        <v>20</v>
      </c>
      <c r="N25" s="16"/>
      <c r="O25" s="16"/>
      <c r="P25" s="16"/>
      <c r="Q25" s="17"/>
      <c r="R25" s="8">
        <f>COUNTA(C9:C23)</f>
        <v>15</v>
      </c>
      <c r="S25" s="8">
        <v>100</v>
      </c>
      <c r="T25" s="15" t="s">
        <v>20</v>
      </c>
      <c r="U25" s="16"/>
      <c r="V25" s="16"/>
      <c r="W25" s="16"/>
      <c r="X25" s="16"/>
      <c r="Y25" s="16"/>
      <c r="Z25" s="17"/>
      <c r="AA25" s="8">
        <f>COUNTA(C9:C23)</f>
        <v>15</v>
      </c>
      <c r="AB25" s="8">
        <v>100</v>
      </c>
      <c r="AC25" s="2"/>
      <c r="AD25" s="2"/>
      <c r="AE25" s="2"/>
    </row>
    <row r="26" spans="2:31">
      <c r="B26" s="22"/>
      <c r="C26" s="22"/>
      <c r="D26" s="15" t="s">
        <v>25</v>
      </c>
      <c r="E26" s="16"/>
      <c r="F26" s="16"/>
      <c r="G26" s="16"/>
      <c r="H26" s="16"/>
      <c r="I26" s="16"/>
      <c r="J26" s="17"/>
      <c r="K26" s="12">
        <f>COUNTIF(L9:L23,"І ур")</f>
        <v>0</v>
      </c>
      <c r="L26" s="3">
        <f>(K26/K25)*100</f>
        <v>0</v>
      </c>
      <c r="M26" s="15" t="s">
        <v>25</v>
      </c>
      <c r="N26" s="16"/>
      <c r="O26" s="16"/>
      <c r="P26" s="16"/>
      <c r="Q26" s="17"/>
      <c r="R26" s="12">
        <f>COUNTIF(S9:S23,"І ур")</f>
        <v>0</v>
      </c>
      <c r="S26" s="3">
        <f>(R26/R25)*100</f>
        <v>0</v>
      </c>
      <c r="T26" s="15" t="s">
        <v>25</v>
      </c>
      <c r="U26" s="16"/>
      <c r="V26" s="16"/>
      <c r="W26" s="16"/>
      <c r="X26" s="16"/>
      <c r="Y26" s="16"/>
      <c r="Z26" s="17"/>
      <c r="AA26" s="12">
        <f>COUNTIF(AB9:AB23,"І ур")</f>
        <v>0</v>
      </c>
      <c r="AB26" s="3">
        <f>(AA26/AA25)*100</f>
        <v>0</v>
      </c>
      <c r="AC26" s="2"/>
      <c r="AD26" s="2"/>
      <c r="AE26" s="2"/>
    </row>
    <row r="27" spans="2:31">
      <c r="B27" s="22"/>
      <c r="C27" s="22"/>
      <c r="D27" s="15" t="s">
        <v>26</v>
      </c>
      <c r="E27" s="16"/>
      <c r="F27" s="16"/>
      <c r="G27" s="16"/>
      <c r="H27" s="16"/>
      <c r="I27" s="16"/>
      <c r="J27" s="17"/>
      <c r="K27" s="12">
        <f>COUNTIF(L9:L23,"ІІ ур")</f>
        <v>15</v>
      </c>
      <c r="L27" s="3">
        <f>(K27/K25)*100</f>
        <v>100</v>
      </c>
      <c r="M27" s="15" t="s">
        <v>26</v>
      </c>
      <c r="N27" s="16"/>
      <c r="O27" s="16"/>
      <c r="P27" s="16"/>
      <c r="Q27" s="17"/>
      <c r="R27" s="12">
        <f>COUNTIF(S9:S23,"ІІ ур")</f>
        <v>15</v>
      </c>
      <c r="S27" s="3">
        <f>(R27/R25)*100</f>
        <v>100</v>
      </c>
      <c r="T27" s="15" t="s">
        <v>26</v>
      </c>
      <c r="U27" s="16"/>
      <c r="V27" s="16"/>
      <c r="W27" s="16"/>
      <c r="X27" s="16"/>
      <c r="Y27" s="16"/>
      <c r="Z27" s="17"/>
      <c r="AA27" s="12">
        <f>COUNTIF(AB9:AB23,"ІІ ур")</f>
        <v>15</v>
      </c>
      <c r="AB27" s="3">
        <f>(AA27/AA25)*100</f>
        <v>100</v>
      </c>
      <c r="AC27" s="2"/>
      <c r="AD27" s="2"/>
      <c r="AE27" s="2"/>
    </row>
    <row r="28" spans="2:31">
      <c r="B28" s="22"/>
      <c r="C28" s="22"/>
      <c r="D28" s="15" t="s">
        <v>27</v>
      </c>
      <c r="E28" s="16"/>
      <c r="F28" s="16"/>
      <c r="G28" s="16"/>
      <c r="H28" s="16"/>
      <c r="I28" s="16"/>
      <c r="J28" s="17"/>
      <c r="K28" s="12">
        <f>COUNTIF(L9:L23,"ІІІ ур")</f>
        <v>0</v>
      </c>
      <c r="L28" s="3">
        <f>(K28/K25)*100</f>
        <v>0</v>
      </c>
      <c r="M28" s="15" t="s">
        <v>27</v>
      </c>
      <c r="N28" s="16"/>
      <c r="O28" s="16"/>
      <c r="P28" s="16"/>
      <c r="Q28" s="17"/>
      <c r="R28" s="12">
        <f>COUNTIF(S9:S23,"ІІІ ур")</f>
        <v>0</v>
      </c>
      <c r="S28" s="3">
        <f>(R28/R25)*100</f>
        <v>0</v>
      </c>
      <c r="T28" s="15" t="s">
        <v>27</v>
      </c>
      <c r="U28" s="16"/>
      <c r="V28" s="16"/>
      <c r="W28" s="16"/>
      <c r="X28" s="16"/>
      <c r="Y28" s="16"/>
      <c r="Z28" s="17"/>
      <c r="AA28" s="12">
        <f>COUNTIF(AB9:AB23,"ІІІ ур")</f>
        <v>0</v>
      </c>
      <c r="AB28" s="3">
        <f>(AA28/AA25)*100</f>
        <v>0</v>
      </c>
      <c r="AC28" s="2"/>
      <c r="AD28" s="2"/>
      <c r="AE28" s="2"/>
    </row>
    <row r="29" spans="2:31">
      <c r="B29" s="22"/>
      <c r="C29" s="2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" t="s">
        <v>14</v>
      </c>
      <c r="AE29" s="9" t="s">
        <v>10</v>
      </c>
    </row>
    <row r="30" spans="2:31">
      <c r="B30" s="22"/>
      <c r="C30" s="22"/>
      <c r="D30" s="24" t="s">
        <v>21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8">
        <f>COUNTA(C9:C23)</f>
        <v>15</v>
      </c>
      <c r="AE30" s="8">
        <v>100</v>
      </c>
    </row>
    <row r="31" spans="2:31">
      <c r="B31" s="22"/>
      <c r="C31" s="22"/>
      <c r="D31" s="28" t="s">
        <v>28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12">
        <f>COUNTIF(AE9:AE23,"І ур")</f>
        <v>0</v>
      </c>
      <c r="AE31" s="3">
        <f>(AD31/AD30)*100</f>
        <v>0</v>
      </c>
    </row>
    <row r="32" spans="2:31">
      <c r="B32" s="22"/>
      <c r="C32" s="22"/>
      <c r="D32" s="28" t="s">
        <v>23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2">
        <f>COUNTIF(AE9:AE23,"ІІ ур")</f>
        <v>15</v>
      </c>
      <c r="AE32" s="3">
        <f>(AD32/AD30)*100</f>
        <v>100</v>
      </c>
    </row>
    <row r="33" spans="2:31">
      <c r="B33" s="23"/>
      <c r="C33" s="23"/>
      <c r="D33" s="28" t="s">
        <v>24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2">
        <f>COUNTIF(AE9:AE23,"ІІІ ур")</f>
        <v>0</v>
      </c>
      <c r="AE33" s="3">
        <f>(AD33/AD30)*100</f>
        <v>0</v>
      </c>
    </row>
    <row r="90" spans="10:11">
      <c r="J90" s="10">
        <v>1</v>
      </c>
      <c r="K90" s="10" t="s">
        <v>17</v>
      </c>
    </row>
    <row r="91" spans="10:11">
      <c r="J91" s="10">
        <v>1.6</v>
      </c>
      <c r="K91" s="10" t="s">
        <v>18</v>
      </c>
    </row>
    <row r="92" spans="10:11">
      <c r="J92" s="10">
        <v>2.6</v>
      </c>
      <c r="K92" s="10" t="s">
        <v>19</v>
      </c>
    </row>
  </sheetData>
  <mergeCells count="43">
    <mergeCell ref="A2:AF2"/>
    <mergeCell ref="A3:AF3"/>
    <mergeCell ref="A4:AF4"/>
    <mergeCell ref="B6:AE6"/>
    <mergeCell ref="B7:B8"/>
    <mergeCell ref="C7:C8"/>
    <mergeCell ref="D7:I7"/>
    <mergeCell ref="M7:P7"/>
    <mergeCell ref="T7:Y7"/>
    <mergeCell ref="AC7:AC8"/>
    <mergeCell ref="AD7:AD8"/>
    <mergeCell ref="AE7:AE8"/>
    <mergeCell ref="J7:J8"/>
    <mergeCell ref="K7:K8"/>
    <mergeCell ref="AB7:AB8"/>
    <mergeCell ref="Z7:Z8"/>
    <mergeCell ref="B24:B33"/>
    <mergeCell ref="C24:C33"/>
    <mergeCell ref="D24:J24"/>
    <mergeCell ref="D25:J25"/>
    <mergeCell ref="T27:Z27"/>
    <mergeCell ref="T28:Z28"/>
    <mergeCell ref="D30:AC30"/>
    <mergeCell ref="D28:J28"/>
    <mergeCell ref="D29:AC29"/>
    <mergeCell ref="D31:AC31"/>
    <mergeCell ref="D32:AC32"/>
    <mergeCell ref="D33:AC33"/>
    <mergeCell ref="T24:Z24"/>
    <mergeCell ref="T25:Z25"/>
    <mergeCell ref="T26:Z26"/>
    <mergeCell ref="D26:J26"/>
    <mergeCell ref="D27:J27"/>
    <mergeCell ref="M24:Q24"/>
    <mergeCell ref="M25:Q25"/>
    <mergeCell ref="M26:Q26"/>
    <mergeCell ref="M27:Q27"/>
    <mergeCell ref="M28:Q28"/>
    <mergeCell ref="AA7:AA8"/>
    <mergeCell ref="L7:L8"/>
    <mergeCell ref="Q7:Q8"/>
    <mergeCell ref="R7:R8"/>
    <mergeCell ref="S7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92"/>
  <sheetViews>
    <sheetView tabSelected="1" topLeftCell="G6" zoomScale="90" zoomScaleNormal="90" workbookViewId="0">
      <selection activeCell="U27" sqref="U27:AA27"/>
    </sheetView>
  </sheetViews>
  <sheetFormatPr defaultRowHeight="15"/>
  <cols>
    <col min="2" max="2" width="5" customWidth="1"/>
    <col min="3" max="3" width="28.140625" customWidth="1"/>
    <col min="4" max="4" width="7.7109375" customWidth="1"/>
    <col min="5" max="5" width="6.85546875" customWidth="1"/>
    <col min="6" max="6" width="12.85546875" customWidth="1"/>
    <col min="7" max="7" width="7.5703125" customWidth="1"/>
    <col min="8" max="8" width="6.85546875" customWidth="1"/>
    <col min="9" max="9" width="5" customWidth="1"/>
    <col min="10" max="10" width="4.5703125" customWidth="1"/>
    <col min="11" max="11" width="9.140625" customWidth="1"/>
    <col min="12" max="12" width="9.28515625" customWidth="1"/>
    <col min="13" max="13" width="6.140625" customWidth="1"/>
    <col min="14" max="14" width="6.5703125" customWidth="1"/>
    <col min="15" max="15" width="5.28515625" customWidth="1"/>
    <col min="16" max="16" width="6.85546875" customWidth="1"/>
    <col min="17" max="17" width="10.28515625" customWidth="1"/>
    <col min="18" max="18" width="4.7109375" customWidth="1"/>
    <col min="19" max="19" width="4.85546875" customWidth="1"/>
    <col min="20" max="20" width="8.85546875" customWidth="1"/>
    <col min="21" max="21" width="6.7109375" customWidth="1"/>
    <col min="22" max="22" width="7.42578125" customWidth="1"/>
    <col min="23" max="23" width="8.28515625" customWidth="1"/>
    <col min="24" max="24" width="6" customWidth="1"/>
    <col min="25" max="25" width="11.85546875" customWidth="1"/>
    <col min="26" max="26" width="6.85546875" customWidth="1"/>
    <col min="27" max="28" width="5" customWidth="1"/>
    <col min="29" max="29" width="8.7109375" customWidth="1"/>
    <col min="32" max="32" width="11.85546875" bestFit="1" customWidth="1"/>
  </cols>
  <sheetData>
    <row r="2" spans="1:3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>
      <c r="A3" s="29" t="s">
        <v>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6" spans="1:33">
      <c r="B6" s="30" t="s">
        <v>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0"/>
      <c r="AE6" s="30"/>
      <c r="AF6" s="30"/>
    </row>
    <row r="7" spans="1:33" ht="76.5" customHeight="1">
      <c r="B7" s="32" t="s">
        <v>3</v>
      </c>
      <c r="C7" s="33" t="s">
        <v>4</v>
      </c>
      <c r="D7" s="34" t="s">
        <v>11</v>
      </c>
      <c r="E7" s="35"/>
      <c r="F7" s="35"/>
      <c r="G7" s="35"/>
      <c r="H7" s="36"/>
      <c r="I7" s="20" t="s">
        <v>12</v>
      </c>
      <c r="J7" s="18" t="s">
        <v>16</v>
      </c>
      <c r="K7" s="19" t="s">
        <v>15</v>
      </c>
      <c r="L7" s="37" t="s">
        <v>5</v>
      </c>
      <c r="M7" s="37"/>
      <c r="N7" s="37"/>
      <c r="O7" s="37"/>
      <c r="P7" s="37"/>
      <c r="Q7" s="37"/>
      <c r="R7" s="20" t="s">
        <v>12</v>
      </c>
      <c r="S7" s="18" t="s">
        <v>16</v>
      </c>
      <c r="T7" s="19" t="s">
        <v>15</v>
      </c>
      <c r="U7" s="37" t="s">
        <v>6</v>
      </c>
      <c r="V7" s="37"/>
      <c r="W7" s="37"/>
      <c r="X7" s="37"/>
      <c r="Y7" s="37"/>
      <c r="Z7" s="37"/>
      <c r="AA7" s="20" t="s">
        <v>12</v>
      </c>
      <c r="AB7" s="18" t="s">
        <v>16</v>
      </c>
      <c r="AC7" s="19" t="s">
        <v>15</v>
      </c>
      <c r="AD7" s="38" t="s">
        <v>7</v>
      </c>
      <c r="AE7" s="40" t="s">
        <v>8</v>
      </c>
      <c r="AF7" s="41" t="s">
        <v>9</v>
      </c>
    </row>
    <row r="8" spans="1:33" ht="225" customHeight="1">
      <c r="B8" s="32"/>
      <c r="C8" s="32"/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20"/>
      <c r="J8" s="18"/>
      <c r="K8" s="19"/>
      <c r="L8" s="13" t="s">
        <v>34</v>
      </c>
      <c r="M8" s="13" t="s">
        <v>35</v>
      </c>
      <c r="N8" s="13" t="s">
        <v>36</v>
      </c>
      <c r="O8" s="13" t="s">
        <v>37</v>
      </c>
      <c r="P8" s="13" t="s">
        <v>38</v>
      </c>
      <c r="Q8" s="13" t="s">
        <v>39</v>
      </c>
      <c r="R8" s="20"/>
      <c r="S8" s="18"/>
      <c r="T8" s="19"/>
      <c r="U8" s="13" t="s">
        <v>40</v>
      </c>
      <c r="V8" s="13" t="s">
        <v>41</v>
      </c>
      <c r="W8" s="13" t="s">
        <v>42</v>
      </c>
      <c r="X8" s="13" t="s">
        <v>43</v>
      </c>
      <c r="Y8" s="13" t="s">
        <v>44</v>
      </c>
      <c r="Z8" s="13" t="s">
        <v>45</v>
      </c>
      <c r="AA8" s="20"/>
      <c r="AB8" s="18"/>
      <c r="AC8" s="19"/>
      <c r="AD8" s="39"/>
      <c r="AE8" s="40"/>
      <c r="AF8" s="41"/>
    </row>
    <row r="9" spans="1:33">
      <c r="B9" s="1">
        <v>1</v>
      </c>
      <c r="C9" s="1" t="s">
        <v>80</v>
      </c>
      <c r="D9" s="1">
        <v>3</v>
      </c>
      <c r="E9" s="1">
        <v>2</v>
      </c>
      <c r="F9" s="1">
        <v>3</v>
      </c>
      <c r="G9" s="1">
        <v>3</v>
      </c>
      <c r="H9" s="1">
        <v>3</v>
      </c>
      <c r="I9" s="4">
        <f>SUM(C9:H9)</f>
        <v>14</v>
      </c>
      <c r="J9" s="42">
        <f>AVERAGE(C9:H9)</f>
        <v>2.8</v>
      </c>
      <c r="K9" s="11" t="str">
        <f>IF(C9="","",VLOOKUP(J9,$J$90:$K$92,2,TRUE))</f>
        <v>ІІІ ур</v>
      </c>
      <c r="L9" s="1">
        <v>2</v>
      </c>
      <c r="M9" s="1">
        <v>3</v>
      </c>
      <c r="N9" s="1">
        <v>3</v>
      </c>
      <c r="O9" s="1">
        <v>3</v>
      </c>
      <c r="P9" s="1">
        <v>2</v>
      </c>
      <c r="Q9" s="1">
        <v>3</v>
      </c>
      <c r="R9" s="4">
        <f>SUM(N9:Q9)</f>
        <v>11</v>
      </c>
      <c r="S9" s="42">
        <f>AVERAGE(N9:Q9)</f>
        <v>2.75</v>
      </c>
      <c r="T9" s="11" t="str">
        <f t="shared" ref="T9:T23" si="0">IF(L9="","",VLOOKUP(S9,$J$90:$K$92,2,TRUE))</f>
        <v>ІІІ ур</v>
      </c>
      <c r="U9" s="1">
        <v>3</v>
      </c>
      <c r="V9" s="1">
        <v>2</v>
      </c>
      <c r="W9" s="1">
        <v>2</v>
      </c>
      <c r="X9" s="1">
        <v>2</v>
      </c>
      <c r="Y9" s="1">
        <v>2</v>
      </c>
      <c r="Z9" s="1">
        <v>3</v>
      </c>
      <c r="AA9" s="4">
        <f>SUM(U9:Z9)</f>
        <v>14</v>
      </c>
      <c r="AB9" s="42">
        <f>AVERAGE(U9:Z9)</f>
        <v>2.3333333333333335</v>
      </c>
      <c r="AC9" s="11" t="str">
        <f t="shared" ref="AC9:AC23" si="1">IF(U9="","",VLOOKUP(AB9,$J$90:$K$92,2,TRUE))</f>
        <v>ІІ ур</v>
      </c>
      <c r="AD9" s="7">
        <f>I9+R9+AA9</f>
        <v>39</v>
      </c>
      <c r="AE9" s="43">
        <f>AD9/16</f>
        <v>2.4375</v>
      </c>
      <c r="AF9" s="11" t="str">
        <f t="shared" ref="AF9:AF23" si="2">IF(X9="","",VLOOKUP(AE9,$J$90:$K$92,2,TRUE))</f>
        <v>ІІ ур</v>
      </c>
    </row>
    <row r="10" spans="1:33">
      <c r="B10" s="1">
        <v>2</v>
      </c>
      <c r="C10" s="1" t="s">
        <v>81</v>
      </c>
      <c r="D10" s="1">
        <v>3</v>
      </c>
      <c r="E10" s="1">
        <v>2</v>
      </c>
      <c r="F10" s="1">
        <v>2</v>
      </c>
      <c r="G10" s="1">
        <v>3</v>
      </c>
      <c r="H10" s="1">
        <v>2</v>
      </c>
      <c r="I10" s="4">
        <f t="shared" ref="I10:I23" si="3">SUM(C10:H10)</f>
        <v>12</v>
      </c>
      <c r="J10" s="42">
        <f t="shared" ref="J10:J23" si="4">AVERAGE(C10:H10)</f>
        <v>2.4</v>
      </c>
      <c r="K10" s="11" t="str">
        <f t="shared" ref="K10:K23" si="5">IF(C10="","",VLOOKUP(J10,$J$90:$K$92,2,TRUE))</f>
        <v>ІІ ур</v>
      </c>
      <c r="L10" s="1">
        <v>2</v>
      </c>
      <c r="M10" s="1">
        <v>3</v>
      </c>
      <c r="N10" s="1">
        <v>3</v>
      </c>
      <c r="O10" s="1">
        <v>3</v>
      </c>
      <c r="P10" s="1">
        <v>2</v>
      </c>
      <c r="Q10" s="1">
        <v>3</v>
      </c>
      <c r="R10" s="4">
        <f t="shared" ref="R10:R23" si="6">SUM(N10:Q10)</f>
        <v>11</v>
      </c>
      <c r="S10" s="42">
        <f t="shared" ref="S10:S23" si="7">AVERAGE(N10:Q10)</f>
        <v>2.75</v>
      </c>
      <c r="T10" s="11" t="str">
        <f t="shared" si="0"/>
        <v>ІІІ ур</v>
      </c>
      <c r="U10" s="1">
        <v>3</v>
      </c>
      <c r="V10" s="1">
        <v>2</v>
      </c>
      <c r="W10" s="1">
        <v>2</v>
      </c>
      <c r="X10" s="1">
        <v>2</v>
      </c>
      <c r="Y10" s="1">
        <v>2</v>
      </c>
      <c r="Z10" s="1">
        <v>3</v>
      </c>
      <c r="AA10" s="4">
        <f t="shared" ref="AA10:AA23" si="8">SUM(U10:Z10)</f>
        <v>14</v>
      </c>
      <c r="AB10" s="42">
        <f t="shared" ref="AB10:AB23" si="9">AVERAGE(U10:Z10)</f>
        <v>2.3333333333333335</v>
      </c>
      <c r="AC10" s="11" t="str">
        <f t="shared" si="1"/>
        <v>ІІ ур</v>
      </c>
      <c r="AD10" s="7">
        <f t="shared" ref="AD10:AD23" si="10">I10+R10+AA10</f>
        <v>37</v>
      </c>
      <c r="AE10" s="43">
        <f t="shared" ref="AE10:AE23" si="11">AD10/16</f>
        <v>2.3125</v>
      </c>
      <c r="AF10" s="11" t="str">
        <f t="shared" si="2"/>
        <v>ІІ ур</v>
      </c>
    </row>
    <row r="11" spans="1:33">
      <c r="B11" s="1">
        <v>3</v>
      </c>
      <c r="C11" s="1" t="s">
        <v>82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4">
        <f t="shared" si="3"/>
        <v>15</v>
      </c>
      <c r="J11" s="42">
        <f t="shared" si="4"/>
        <v>3</v>
      </c>
      <c r="K11" s="11" t="str">
        <f t="shared" si="5"/>
        <v>ІІІ ур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4">
        <f t="shared" si="6"/>
        <v>12</v>
      </c>
      <c r="S11" s="42">
        <f t="shared" si="7"/>
        <v>3</v>
      </c>
      <c r="T11" s="11" t="str">
        <f t="shared" si="0"/>
        <v>ІІІ ур</v>
      </c>
      <c r="U11" s="1">
        <v>3</v>
      </c>
      <c r="V11" s="1">
        <v>2</v>
      </c>
      <c r="W11" s="1">
        <v>3</v>
      </c>
      <c r="X11" s="1">
        <v>2</v>
      </c>
      <c r="Y11" s="1">
        <v>3</v>
      </c>
      <c r="Z11" s="1">
        <v>3</v>
      </c>
      <c r="AA11" s="4">
        <f t="shared" si="8"/>
        <v>16</v>
      </c>
      <c r="AB11" s="42">
        <f t="shared" si="9"/>
        <v>2.6666666666666665</v>
      </c>
      <c r="AC11" s="11" t="str">
        <f t="shared" si="1"/>
        <v>ІІІ ур</v>
      </c>
      <c r="AD11" s="7">
        <f t="shared" si="10"/>
        <v>43</v>
      </c>
      <c r="AE11" s="43">
        <f t="shared" si="11"/>
        <v>2.6875</v>
      </c>
      <c r="AF11" s="11" t="str">
        <f t="shared" si="2"/>
        <v>ІІІ ур</v>
      </c>
    </row>
    <row r="12" spans="1:33">
      <c r="B12" s="1">
        <v>4</v>
      </c>
      <c r="C12" s="1" t="s">
        <v>83</v>
      </c>
      <c r="D12" s="1">
        <v>3</v>
      </c>
      <c r="E12" s="1">
        <v>2</v>
      </c>
      <c r="F12" s="1">
        <v>2</v>
      </c>
      <c r="G12" s="1">
        <v>3</v>
      </c>
      <c r="H12" s="1">
        <v>3</v>
      </c>
      <c r="I12" s="4">
        <f t="shared" si="3"/>
        <v>13</v>
      </c>
      <c r="J12" s="42">
        <f t="shared" si="4"/>
        <v>2.6</v>
      </c>
      <c r="K12" s="11" t="str">
        <f t="shared" si="5"/>
        <v>ІІІ ур</v>
      </c>
      <c r="L12" s="1">
        <v>2</v>
      </c>
      <c r="M12" s="1">
        <v>3</v>
      </c>
      <c r="N12" s="1">
        <v>3</v>
      </c>
      <c r="O12" s="1">
        <v>3</v>
      </c>
      <c r="P12" s="1">
        <v>2</v>
      </c>
      <c r="Q12" s="1">
        <v>3</v>
      </c>
      <c r="R12" s="4">
        <f t="shared" si="6"/>
        <v>11</v>
      </c>
      <c r="S12" s="42">
        <f t="shared" si="7"/>
        <v>2.75</v>
      </c>
      <c r="T12" s="11" t="str">
        <f t="shared" si="0"/>
        <v>ІІІ ур</v>
      </c>
      <c r="U12" s="1">
        <v>3</v>
      </c>
      <c r="V12" s="1">
        <v>2</v>
      </c>
      <c r="W12" s="1">
        <v>2</v>
      </c>
      <c r="X12" s="1">
        <v>2</v>
      </c>
      <c r="Y12" s="1">
        <v>2</v>
      </c>
      <c r="Z12" s="1">
        <v>3</v>
      </c>
      <c r="AA12" s="4">
        <f t="shared" si="8"/>
        <v>14</v>
      </c>
      <c r="AB12" s="42">
        <f t="shared" si="9"/>
        <v>2.3333333333333335</v>
      </c>
      <c r="AC12" s="11" t="str">
        <f t="shared" si="1"/>
        <v>ІІ ур</v>
      </c>
      <c r="AD12" s="7">
        <f t="shared" si="10"/>
        <v>38</v>
      </c>
      <c r="AE12" s="43">
        <f t="shared" si="11"/>
        <v>2.375</v>
      </c>
      <c r="AF12" s="11" t="str">
        <f t="shared" si="2"/>
        <v>ІІ ур</v>
      </c>
    </row>
    <row r="13" spans="1:33">
      <c r="B13" s="1">
        <v>5</v>
      </c>
      <c r="C13" s="1" t="s">
        <v>84</v>
      </c>
      <c r="D13" s="1">
        <v>3</v>
      </c>
      <c r="E13" s="1">
        <v>2</v>
      </c>
      <c r="F13" s="1">
        <v>2</v>
      </c>
      <c r="G13" s="1">
        <v>3</v>
      </c>
      <c r="H13" s="1">
        <v>2</v>
      </c>
      <c r="I13" s="4">
        <f t="shared" si="3"/>
        <v>12</v>
      </c>
      <c r="J13" s="42">
        <f t="shared" si="4"/>
        <v>2.4</v>
      </c>
      <c r="K13" s="11" t="str">
        <f t="shared" si="5"/>
        <v>ІІ ур</v>
      </c>
      <c r="L13" s="1">
        <v>2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4">
        <f t="shared" si="6"/>
        <v>12</v>
      </c>
      <c r="S13" s="42">
        <f t="shared" si="7"/>
        <v>3</v>
      </c>
      <c r="T13" s="11" t="str">
        <f t="shared" si="0"/>
        <v>ІІІ ур</v>
      </c>
      <c r="U13" s="1">
        <v>3</v>
      </c>
      <c r="V13" s="1">
        <v>2</v>
      </c>
      <c r="W13" s="1">
        <v>2</v>
      </c>
      <c r="X13" s="1">
        <v>2</v>
      </c>
      <c r="Y13" s="1">
        <v>2</v>
      </c>
      <c r="Z13" s="1">
        <v>3</v>
      </c>
      <c r="AA13" s="4">
        <f t="shared" si="8"/>
        <v>14</v>
      </c>
      <c r="AB13" s="42">
        <f t="shared" si="9"/>
        <v>2.3333333333333335</v>
      </c>
      <c r="AC13" s="11" t="str">
        <f t="shared" si="1"/>
        <v>ІІ ур</v>
      </c>
      <c r="AD13" s="7">
        <f t="shared" si="10"/>
        <v>38</v>
      </c>
      <c r="AE13" s="43">
        <f t="shared" si="11"/>
        <v>2.375</v>
      </c>
      <c r="AF13" s="11" t="str">
        <f t="shared" si="2"/>
        <v>ІІ ур</v>
      </c>
    </row>
    <row r="14" spans="1:33">
      <c r="B14" s="1">
        <v>6</v>
      </c>
      <c r="C14" s="1" t="s">
        <v>85</v>
      </c>
      <c r="D14" s="1">
        <v>3</v>
      </c>
      <c r="E14" s="1">
        <v>2</v>
      </c>
      <c r="F14" s="1">
        <v>3</v>
      </c>
      <c r="G14" s="1">
        <v>3</v>
      </c>
      <c r="H14" s="1">
        <v>3</v>
      </c>
      <c r="I14" s="4">
        <f t="shared" si="3"/>
        <v>14</v>
      </c>
      <c r="J14" s="42">
        <f t="shared" si="4"/>
        <v>2.8</v>
      </c>
      <c r="K14" s="11" t="str">
        <f t="shared" si="5"/>
        <v>ІІІ ур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4">
        <f t="shared" si="6"/>
        <v>12</v>
      </c>
      <c r="S14" s="42">
        <f t="shared" si="7"/>
        <v>3</v>
      </c>
      <c r="T14" s="11" t="str">
        <f t="shared" si="0"/>
        <v>ІІІ ур</v>
      </c>
      <c r="U14" s="1">
        <v>3</v>
      </c>
      <c r="V14" s="1">
        <v>2</v>
      </c>
      <c r="W14" s="1">
        <v>2</v>
      </c>
      <c r="X14" s="1">
        <v>2</v>
      </c>
      <c r="Y14" s="1">
        <v>2</v>
      </c>
      <c r="Z14" s="1">
        <v>3</v>
      </c>
      <c r="AA14" s="4">
        <f t="shared" si="8"/>
        <v>14</v>
      </c>
      <c r="AB14" s="42">
        <f t="shared" si="9"/>
        <v>2.3333333333333335</v>
      </c>
      <c r="AC14" s="11" t="str">
        <f t="shared" si="1"/>
        <v>ІІ ур</v>
      </c>
      <c r="AD14" s="7">
        <f t="shared" si="10"/>
        <v>40</v>
      </c>
      <c r="AE14" s="43">
        <f t="shared" si="11"/>
        <v>2.5</v>
      </c>
      <c r="AF14" s="11" t="str">
        <f t="shared" si="2"/>
        <v>ІІ ур</v>
      </c>
    </row>
    <row r="15" spans="1:33">
      <c r="B15" s="1">
        <v>7</v>
      </c>
      <c r="C15" s="1" t="s">
        <v>86</v>
      </c>
      <c r="D15" s="1">
        <v>3</v>
      </c>
      <c r="E15" s="1">
        <v>2</v>
      </c>
      <c r="F15" s="1">
        <v>3</v>
      </c>
      <c r="G15" s="1">
        <v>3</v>
      </c>
      <c r="H15" s="1">
        <v>3</v>
      </c>
      <c r="I15" s="4">
        <f t="shared" si="3"/>
        <v>14</v>
      </c>
      <c r="J15" s="42">
        <f t="shared" si="4"/>
        <v>2.8</v>
      </c>
      <c r="K15" s="11" t="str">
        <f t="shared" si="5"/>
        <v>ІІІ ур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4">
        <f t="shared" si="6"/>
        <v>12</v>
      </c>
      <c r="S15" s="42">
        <f t="shared" si="7"/>
        <v>3</v>
      </c>
      <c r="T15" s="11" t="str">
        <f t="shared" si="0"/>
        <v>ІІІ ур</v>
      </c>
      <c r="U15" s="1">
        <v>3</v>
      </c>
      <c r="V15" s="1">
        <v>2</v>
      </c>
      <c r="W15" s="1">
        <v>3</v>
      </c>
      <c r="X15" s="1">
        <v>2</v>
      </c>
      <c r="Y15" s="1">
        <v>2</v>
      </c>
      <c r="Z15" s="1">
        <v>3</v>
      </c>
      <c r="AA15" s="4">
        <f t="shared" si="8"/>
        <v>15</v>
      </c>
      <c r="AB15" s="42">
        <f t="shared" si="9"/>
        <v>2.5</v>
      </c>
      <c r="AC15" s="11" t="str">
        <f t="shared" si="1"/>
        <v>ІІ ур</v>
      </c>
      <c r="AD15" s="7">
        <f t="shared" si="10"/>
        <v>41</v>
      </c>
      <c r="AE15" s="43">
        <f t="shared" si="11"/>
        <v>2.5625</v>
      </c>
      <c r="AF15" s="11" t="str">
        <f t="shared" si="2"/>
        <v>ІІ ур</v>
      </c>
    </row>
    <row r="16" spans="1:33">
      <c r="B16" s="1">
        <v>8</v>
      </c>
      <c r="C16" s="1" t="s">
        <v>87</v>
      </c>
      <c r="D16" s="1">
        <v>3</v>
      </c>
      <c r="E16" s="1">
        <v>2</v>
      </c>
      <c r="F16" s="1">
        <v>3</v>
      </c>
      <c r="G16" s="1">
        <v>3</v>
      </c>
      <c r="H16" s="1">
        <v>3</v>
      </c>
      <c r="I16" s="4">
        <f t="shared" si="3"/>
        <v>14</v>
      </c>
      <c r="J16" s="42">
        <f t="shared" si="4"/>
        <v>2.8</v>
      </c>
      <c r="K16" s="11" t="str">
        <f t="shared" si="5"/>
        <v>ІІІ ур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4">
        <f t="shared" si="6"/>
        <v>12</v>
      </c>
      <c r="S16" s="42">
        <f t="shared" si="7"/>
        <v>3</v>
      </c>
      <c r="T16" s="11" t="str">
        <f t="shared" si="0"/>
        <v>ІІІ ур</v>
      </c>
      <c r="U16" s="1">
        <v>3</v>
      </c>
      <c r="V16" s="1">
        <v>2</v>
      </c>
      <c r="W16" s="1">
        <v>3</v>
      </c>
      <c r="X16" s="1">
        <v>2</v>
      </c>
      <c r="Y16" s="1">
        <v>2</v>
      </c>
      <c r="Z16" s="1">
        <v>3</v>
      </c>
      <c r="AA16" s="4">
        <f t="shared" si="8"/>
        <v>15</v>
      </c>
      <c r="AB16" s="42">
        <f t="shared" si="9"/>
        <v>2.5</v>
      </c>
      <c r="AC16" s="11" t="str">
        <f t="shared" si="1"/>
        <v>ІІ ур</v>
      </c>
      <c r="AD16" s="7">
        <f t="shared" si="10"/>
        <v>41</v>
      </c>
      <c r="AE16" s="43">
        <f t="shared" si="11"/>
        <v>2.5625</v>
      </c>
      <c r="AF16" s="11" t="str">
        <f t="shared" si="2"/>
        <v>ІІ ур</v>
      </c>
    </row>
    <row r="17" spans="2:32">
      <c r="B17" s="1">
        <v>9</v>
      </c>
      <c r="C17" s="1" t="s">
        <v>88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4">
        <f t="shared" si="3"/>
        <v>15</v>
      </c>
      <c r="J17" s="42">
        <f t="shared" si="4"/>
        <v>3</v>
      </c>
      <c r="K17" s="11" t="str">
        <f t="shared" si="5"/>
        <v>ІІІ ур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4">
        <f t="shared" si="6"/>
        <v>12</v>
      </c>
      <c r="S17" s="42">
        <f t="shared" si="7"/>
        <v>3</v>
      </c>
      <c r="T17" s="11" t="str">
        <f t="shared" si="0"/>
        <v>ІІІ ур</v>
      </c>
      <c r="U17" s="1">
        <v>3</v>
      </c>
      <c r="V17" s="1">
        <v>2</v>
      </c>
      <c r="W17" s="1">
        <v>2</v>
      </c>
      <c r="X17" s="1">
        <v>2</v>
      </c>
      <c r="Y17" s="1">
        <v>2</v>
      </c>
      <c r="Z17" s="1">
        <v>3</v>
      </c>
      <c r="AA17" s="4">
        <f t="shared" si="8"/>
        <v>14</v>
      </c>
      <c r="AB17" s="42">
        <f t="shared" si="9"/>
        <v>2.3333333333333335</v>
      </c>
      <c r="AC17" s="11" t="str">
        <f t="shared" si="1"/>
        <v>ІІ ур</v>
      </c>
      <c r="AD17" s="7">
        <f t="shared" si="10"/>
        <v>41</v>
      </c>
      <c r="AE17" s="43">
        <f t="shared" si="11"/>
        <v>2.5625</v>
      </c>
      <c r="AF17" s="11" t="str">
        <f t="shared" si="2"/>
        <v>ІІ ур</v>
      </c>
    </row>
    <row r="18" spans="2:32">
      <c r="B18" s="1">
        <v>10</v>
      </c>
      <c r="C18" s="1" t="s">
        <v>89</v>
      </c>
      <c r="D18" s="1">
        <v>3</v>
      </c>
      <c r="E18" s="1">
        <v>2</v>
      </c>
      <c r="F18" s="1">
        <v>2</v>
      </c>
      <c r="G18" s="1">
        <v>3</v>
      </c>
      <c r="H18" s="1">
        <v>2</v>
      </c>
      <c r="I18" s="4">
        <f t="shared" si="3"/>
        <v>12</v>
      </c>
      <c r="J18" s="42">
        <f t="shared" si="4"/>
        <v>2.4</v>
      </c>
      <c r="K18" s="11" t="str">
        <f t="shared" si="5"/>
        <v>ІІ ур</v>
      </c>
      <c r="L18" s="1">
        <v>2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4">
        <f t="shared" si="6"/>
        <v>12</v>
      </c>
      <c r="S18" s="42">
        <f t="shared" si="7"/>
        <v>3</v>
      </c>
      <c r="T18" s="11" t="str">
        <f t="shared" si="0"/>
        <v>ІІІ ур</v>
      </c>
      <c r="U18" s="1">
        <v>3</v>
      </c>
      <c r="V18" s="1">
        <v>2</v>
      </c>
      <c r="W18" s="1">
        <v>3</v>
      </c>
      <c r="X18" s="1">
        <v>2</v>
      </c>
      <c r="Y18" s="1">
        <v>3</v>
      </c>
      <c r="Z18" s="1">
        <v>3</v>
      </c>
      <c r="AA18" s="4">
        <f t="shared" si="8"/>
        <v>16</v>
      </c>
      <c r="AB18" s="42">
        <f t="shared" si="9"/>
        <v>2.6666666666666665</v>
      </c>
      <c r="AC18" s="11" t="str">
        <f t="shared" si="1"/>
        <v>ІІІ ур</v>
      </c>
      <c r="AD18" s="7">
        <f t="shared" si="10"/>
        <v>40</v>
      </c>
      <c r="AE18" s="43">
        <f t="shared" si="11"/>
        <v>2.5</v>
      </c>
      <c r="AF18" s="11" t="str">
        <f t="shared" si="2"/>
        <v>ІІ ур</v>
      </c>
    </row>
    <row r="19" spans="2:32">
      <c r="B19" s="1">
        <v>11</v>
      </c>
      <c r="C19" s="1" t="s">
        <v>90</v>
      </c>
      <c r="D19" s="1">
        <v>3</v>
      </c>
      <c r="E19" s="1">
        <v>2</v>
      </c>
      <c r="F19" s="1">
        <v>3</v>
      </c>
      <c r="G19" s="1">
        <v>3</v>
      </c>
      <c r="H19" s="1">
        <v>2</v>
      </c>
      <c r="I19" s="4">
        <f t="shared" si="3"/>
        <v>13</v>
      </c>
      <c r="J19" s="42">
        <f t="shared" si="4"/>
        <v>2.6</v>
      </c>
      <c r="K19" s="11" t="str">
        <f t="shared" si="5"/>
        <v>ІІІ ур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4">
        <f t="shared" si="6"/>
        <v>12</v>
      </c>
      <c r="S19" s="42">
        <f t="shared" si="7"/>
        <v>3</v>
      </c>
      <c r="T19" s="11" t="str">
        <f t="shared" si="0"/>
        <v>ІІІ ур</v>
      </c>
      <c r="U19" s="1">
        <v>3</v>
      </c>
      <c r="V19" s="1">
        <v>2</v>
      </c>
      <c r="W19" s="1">
        <v>2</v>
      </c>
      <c r="X19" s="1">
        <v>2</v>
      </c>
      <c r="Y19" s="1">
        <v>3</v>
      </c>
      <c r="Z19" s="1">
        <v>3</v>
      </c>
      <c r="AA19" s="4">
        <f t="shared" si="8"/>
        <v>15</v>
      </c>
      <c r="AB19" s="42">
        <f t="shared" si="9"/>
        <v>2.5</v>
      </c>
      <c r="AC19" s="11" t="str">
        <f t="shared" si="1"/>
        <v>ІІ ур</v>
      </c>
      <c r="AD19" s="7">
        <f t="shared" si="10"/>
        <v>40</v>
      </c>
      <c r="AE19" s="43">
        <f t="shared" si="11"/>
        <v>2.5</v>
      </c>
      <c r="AF19" s="11" t="str">
        <f t="shared" si="2"/>
        <v>ІІ ур</v>
      </c>
    </row>
    <row r="20" spans="2:32">
      <c r="B20" s="1">
        <v>12</v>
      </c>
      <c r="C20" s="1" t="s">
        <v>91</v>
      </c>
      <c r="D20" s="1">
        <v>3</v>
      </c>
      <c r="E20" s="1">
        <v>2</v>
      </c>
      <c r="F20" s="1">
        <v>2</v>
      </c>
      <c r="G20" s="1">
        <v>3</v>
      </c>
      <c r="H20" s="1">
        <v>2</v>
      </c>
      <c r="I20" s="4">
        <f t="shared" si="3"/>
        <v>12</v>
      </c>
      <c r="J20" s="42">
        <f t="shared" si="4"/>
        <v>2.4</v>
      </c>
      <c r="K20" s="11" t="str">
        <f t="shared" si="5"/>
        <v>ІІ ур</v>
      </c>
      <c r="L20" s="1">
        <v>2</v>
      </c>
      <c r="M20" s="1">
        <v>2</v>
      </c>
      <c r="N20" s="1">
        <v>2</v>
      </c>
      <c r="O20" s="1">
        <v>3</v>
      </c>
      <c r="P20" s="1">
        <v>2</v>
      </c>
      <c r="Q20" s="1">
        <v>2</v>
      </c>
      <c r="R20" s="4">
        <f t="shared" si="6"/>
        <v>9</v>
      </c>
      <c r="S20" s="42">
        <f t="shared" si="7"/>
        <v>2.25</v>
      </c>
      <c r="T20" s="11" t="str">
        <f t="shared" si="0"/>
        <v>ІІ ур</v>
      </c>
      <c r="U20" s="1">
        <v>3</v>
      </c>
      <c r="V20" s="1">
        <v>2</v>
      </c>
      <c r="W20" s="1">
        <v>2</v>
      </c>
      <c r="X20" s="1">
        <v>2</v>
      </c>
      <c r="Y20" s="1">
        <v>3</v>
      </c>
      <c r="Z20" s="1">
        <v>3</v>
      </c>
      <c r="AA20" s="4">
        <f t="shared" si="8"/>
        <v>15</v>
      </c>
      <c r="AB20" s="42">
        <f t="shared" si="9"/>
        <v>2.5</v>
      </c>
      <c r="AC20" s="11" t="str">
        <f t="shared" si="1"/>
        <v>ІІ ур</v>
      </c>
      <c r="AD20" s="7">
        <f t="shared" si="10"/>
        <v>36</v>
      </c>
      <c r="AE20" s="43">
        <f t="shared" si="11"/>
        <v>2.25</v>
      </c>
      <c r="AF20" s="11" t="str">
        <f t="shared" si="2"/>
        <v>ІІ ур</v>
      </c>
    </row>
    <row r="21" spans="2:32">
      <c r="B21" s="1">
        <v>13</v>
      </c>
      <c r="C21" s="1" t="s">
        <v>92</v>
      </c>
      <c r="D21" s="1">
        <v>3</v>
      </c>
      <c r="E21" s="1">
        <v>2</v>
      </c>
      <c r="F21" s="1">
        <v>2</v>
      </c>
      <c r="G21" s="1">
        <v>3</v>
      </c>
      <c r="H21" s="1">
        <v>2</v>
      </c>
      <c r="I21" s="4">
        <f t="shared" si="3"/>
        <v>12</v>
      </c>
      <c r="J21" s="42">
        <f t="shared" si="4"/>
        <v>2.4</v>
      </c>
      <c r="K21" s="11" t="str">
        <f t="shared" si="5"/>
        <v>ІІ ур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4">
        <f t="shared" si="6"/>
        <v>12</v>
      </c>
      <c r="S21" s="42">
        <f t="shared" si="7"/>
        <v>3</v>
      </c>
      <c r="T21" s="11" t="str">
        <f t="shared" si="0"/>
        <v>ІІІ ур</v>
      </c>
      <c r="U21" s="1">
        <v>3</v>
      </c>
      <c r="V21" s="1">
        <v>2</v>
      </c>
      <c r="W21" s="1">
        <v>2</v>
      </c>
      <c r="X21" s="1">
        <v>2</v>
      </c>
      <c r="Y21" s="1">
        <v>2</v>
      </c>
      <c r="Z21" s="1">
        <v>3</v>
      </c>
      <c r="AA21" s="4">
        <f t="shared" si="8"/>
        <v>14</v>
      </c>
      <c r="AB21" s="42">
        <f t="shared" si="9"/>
        <v>2.3333333333333335</v>
      </c>
      <c r="AC21" s="11" t="str">
        <f t="shared" si="1"/>
        <v>ІІ ур</v>
      </c>
      <c r="AD21" s="7">
        <f t="shared" si="10"/>
        <v>38</v>
      </c>
      <c r="AE21" s="43">
        <f t="shared" si="11"/>
        <v>2.375</v>
      </c>
      <c r="AF21" s="11" t="str">
        <f t="shared" si="2"/>
        <v>ІІ ур</v>
      </c>
    </row>
    <row r="22" spans="2:32">
      <c r="B22" s="1">
        <v>14</v>
      </c>
      <c r="C22" s="1" t="s">
        <v>93</v>
      </c>
      <c r="D22" s="1">
        <v>3</v>
      </c>
      <c r="E22" s="1">
        <v>3</v>
      </c>
      <c r="F22" s="1">
        <v>2</v>
      </c>
      <c r="G22" s="1">
        <v>3</v>
      </c>
      <c r="H22" s="1">
        <v>3</v>
      </c>
      <c r="I22" s="4">
        <f t="shared" si="3"/>
        <v>14</v>
      </c>
      <c r="J22" s="42">
        <f t="shared" si="4"/>
        <v>2.8</v>
      </c>
      <c r="K22" s="11" t="str">
        <f t="shared" si="5"/>
        <v>ІІІ ур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4">
        <f t="shared" si="6"/>
        <v>12</v>
      </c>
      <c r="S22" s="42">
        <f t="shared" si="7"/>
        <v>3</v>
      </c>
      <c r="T22" s="11" t="str">
        <f t="shared" si="0"/>
        <v>ІІІ ур</v>
      </c>
      <c r="U22" s="1">
        <v>3</v>
      </c>
      <c r="V22" s="1">
        <v>2</v>
      </c>
      <c r="W22" s="1">
        <v>2</v>
      </c>
      <c r="X22" s="1">
        <v>2</v>
      </c>
      <c r="Y22" s="1">
        <v>2</v>
      </c>
      <c r="Z22" s="1">
        <v>3</v>
      </c>
      <c r="AA22" s="4">
        <f t="shared" si="8"/>
        <v>14</v>
      </c>
      <c r="AB22" s="42">
        <f t="shared" si="9"/>
        <v>2.3333333333333335</v>
      </c>
      <c r="AC22" s="11" t="str">
        <f t="shared" si="1"/>
        <v>ІІ ур</v>
      </c>
      <c r="AD22" s="7">
        <f t="shared" si="10"/>
        <v>40</v>
      </c>
      <c r="AE22" s="43">
        <f t="shared" si="11"/>
        <v>2.5</v>
      </c>
      <c r="AF22" s="11" t="str">
        <f t="shared" si="2"/>
        <v>ІІ ур</v>
      </c>
    </row>
    <row r="23" spans="2:32">
      <c r="B23" s="1">
        <v>15</v>
      </c>
      <c r="C23" s="1" t="s">
        <v>94</v>
      </c>
      <c r="D23" s="1">
        <v>3</v>
      </c>
      <c r="E23" s="1">
        <v>2</v>
      </c>
      <c r="F23" s="1">
        <v>2</v>
      </c>
      <c r="G23" s="1">
        <v>3</v>
      </c>
      <c r="H23" s="1">
        <v>2</v>
      </c>
      <c r="I23" s="4">
        <f t="shared" si="3"/>
        <v>12</v>
      </c>
      <c r="J23" s="42">
        <f t="shared" si="4"/>
        <v>2.4</v>
      </c>
      <c r="K23" s="11" t="str">
        <f t="shared" si="5"/>
        <v>ІІ ур</v>
      </c>
      <c r="L23" s="1">
        <v>2</v>
      </c>
      <c r="M23" s="1">
        <v>3</v>
      </c>
      <c r="N23" s="1">
        <v>2</v>
      </c>
      <c r="O23" s="1">
        <v>3</v>
      </c>
      <c r="P23" s="1">
        <v>2</v>
      </c>
      <c r="Q23" s="1">
        <v>2</v>
      </c>
      <c r="R23" s="4">
        <f t="shared" si="6"/>
        <v>9</v>
      </c>
      <c r="S23" s="42">
        <f t="shared" si="7"/>
        <v>2.25</v>
      </c>
      <c r="T23" s="11" t="str">
        <f t="shared" si="0"/>
        <v>ІІ ур</v>
      </c>
      <c r="U23" s="1">
        <v>3</v>
      </c>
      <c r="V23" s="1">
        <v>2</v>
      </c>
      <c r="W23" s="1">
        <v>2</v>
      </c>
      <c r="X23" s="1">
        <v>2</v>
      </c>
      <c r="Y23" s="1">
        <v>2</v>
      </c>
      <c r="Z23" s="1">
        <v>3</v>
      </c>
      <c r="AA23" s="4">
        <f t="shared" si="8"/>
        <v>14</v>
      </c>
      <c r="AB23" s="42">
        <f t="shared" si="9"/>
        <v>2.3333333333333335</v>
      </c>
      <c r="AC23" s="11" t="str">
        <f t="shared" si="1"/>
        <v>ІІ ур</v>
      </c>
      <c r="AD23" s="7">
        <f t="shared" si="10"/>
        <v>35</v>
      </c>
      <c r="AE23" s="43">
        <f t="shared" si="11"/>
        <v>2.1875</v>
      </c>
      <c r="AF23" s="11" t="str">
        <f t="shared" si="2"/>
        <v>ІІ ур</v>
      </c>
    </row>
    <row r="24" spans="2:32">
      <c r="B24" s="21"/>
      <c r="C24" s="21"/>
      <c r="D24" s="15"/>
      <c r="E24" s="16"/>
      <c r="F24" s="16"/>
      <c r="G24" s="16"/>
      <c r="H24" s="16"/>
      <c r="I24" s="17"/>
      <c r="J24" s="1" t="s">
        <v>14</v>
      </c>
      <c r="K24" s="9" t="s">
        <v>10</v>
      </c>
      <c r="L24" s="15"/>
      <c r="M24" s="16"/>
      <c r="N24" s="16"/>
      <c r="O24" s="16"/>
      <c r="P24" s="16"/>
      <c r="Q24" s="16"/>
      <c r="R24" s="17"/>
      <c r="S24" s="1" t="s">
        <v>14</v>
      </c>
      <c r="T24" s="9" t="s">
        <v>10</v>
      </c>
      <c r="U24" s="15"/>
      <c r="V24" s="16"/>
      <c r="W24" s="16"/>
      <c r="X24" s="16"/>
      <c r="Y24" s="16"/>
      <c r="Z24" s="16"/>
      <c r="AA24" s="17"/>
      <c r="AB24" s="1" t="s">
        <v>14</v>
      </c>
      <c r="AC24" s="9" t="s">
        <v>10</v>
      </c>
      <c r="AD24" s="7">
        <f>SUM(AD9:AD23)</f>
        <v>587</v>
      </c>
      <c r="AE24" s="2"/>
      <c r="AF24" s="2"/>
    </row>
    <row r="25" spans="2:32">
      <c r="B25" s="22"/>
      <c r="C25" s="22"/>
      <c r="D25" s="15" t="s">
        <v>20</v>
      </c>
      <c r="E25" s="16"/>
      <c r="F25" s="16"/>
      <c r="G25" s="16"/>
      <c r="H25" s="16"/>
      <c r="I25" s="17"/>
      <c r="J25" s="14">
        <f>COUNTA(B9:B23)</f>
        <v>15</v>
      </c>
      <c r="K25" s="8">
        <v>100</v>
      </c>
      <c r="L25" s="15" t="s">
        <v>20</v>
      </c>
      <c r="M25" s="16"/>
      <c r="N25" s="16"/>
      <c r="O25" s="16"/>
      <c r="P25" s="16"/>
      <c r="Q25" s="16"/>
      <c r="R25" s="17"/>
      <c r="S25" s="8">
        <f>COUNTA(C9:C23)</f>
        <v>15</v>
      </c>
      <c r="T25" s="8">
        <v>100</v>
      </c>
      <c r="U25" s="15" t="s">
        <v>20</v>
      </c>
      <c r="V25" s="16"/>
      <c r="W25" s="16"/>
      <c r="X25" s="16"/>
      <c r="Y25" s="16"/>
      <c r="Z25" s="16"/>
      <c r="AA25" s="17"/>
      <c r="AB25" s="8">
        <f>COUNTA(C9:C23)</f>
        <v>15</v>
      </c>
      <c r="AC25" s="8">
        <v>100</v>
      </c>
      <c r="AD25" s="7">
        <f t="shared" ref="AD10:AD28" si="12">K25+R25+AA25</f>
        <v>100</v>
      </c>
      <c r="AE25" s="2"/>
      <c r="AF25" s="2"/>
    </row>
    <row r="26" spans="2:32">
      <c r="B26" s="22"/>
      <c r="C26" s="22"/>
      <c r="D26" s="15" t="s">
        <v>25</v>
      </c>
      <c r="E26" s="16"/>
      <c r="F26" s="16"/>
      <c r="G26" s="16"/>
      <c r="H26" s="16"/>
      <c r="I26" s="17"/>
      <c r="J26" s="12">
        <f>COUNTIF(K9:K23,"І ур")</f>
        <v>0</v>
      </c>
      <c r="K26" s="3">
        <f>(J26/J25)*100</f>
        <v>0</v>
      </c>
      <c r="L26" s="15" t="s">
        <v>25</v>
      </c>
      <c r="M26" s="16"/>
      <c r="N26" s="16"/>
      <c r="O26" s="16"/>
      <c r="P26" s="16"/>
      <c r="Q26" s="16"/>
      <c r="R26" s="17"/>
      <c r="S26" s="12">
        <f>COUNTIF(T9:T23,"І ур")</f>
        <v>0</v>
      </c>
      <c r="T26" s="3">
        <f>(S26/S25)*100</f>
        <v>0</v>
      </c>
      <c r="U26" s="15" t="s">
        <v>25</v>
      </c>
      <c r="V26" s="16"/>
      <c r="W26" s="16"/>
      <c r="X26" s="16"/>
      <c r="Y26" s="16"/>
      <c r="Z26" s="16"/>
      <c r="AA26" s="17"/>
      <c r="AB26" s="12">
        <f>COUNTIF(AC9:AC23,"І ур")</f>
        <v>0</v>
      </c>
      <c r="AC26" s="3">
        <f>(AB26/AB25)*100</f>
        <v>0</v>
      </c>
      <c r="AD26" s="7">
        <f t="shared" si="12"/>
        <v>0</v>
      </c>
      <c r="AE26" s="2"/>
      <c r="AF26" s="2"/>
    </row>
    <row r="27" spans="2:32">
      <c r="B27" s="22"/>
      <c r="C27" s="22"/>
      <c r="D27" s="15" t="s">
        <v>26</v>
      </c>
      <c r="E27" s="16"/>
      <c r="F27" s="16"/>
      <c r="G27" s="16"/>
      <c r="H27" s="16"/>
      <c r="I27" s="17"/>
      <c r="J27" s="12">
        <v>9</v>
      </c>
      <c r="K27" s="3">
        <f>(J27/J25)*100</f>
        <v>60</v>
      </c>
      <c r="L27" s="15" t="s">
        <v>26</v>
      </c>
      <c r="M27" s="16"/>
      <c r="N27" s="16"/>
      <c r="O27" s="16"/>
      <c r="P27" s="16"/>
      <c r="Q27" s="16"/>
      <c r="R27" s="17"/>
      <c r="S27" s="12">
        <v>5</v>
      </c>
      <c r="T27" s="44">
        <f>(S27/S25)*100</f>
        <v>33.333333333333329</v>
      </c>
      <c r="U27" s="15" t="s">
        <v>26</v>
      </c>
      <c r="V27" s="16"/>
      <c r="W27" s="16"/>
      <c r="X27" s="16"/>
      <c r="Y27" s="16"/>
      <c r="Z27" s="16"/>
      <c r="AA27" s="17"/>
      <c r="AB27" s="12">
        <v>9</v>
      </c>
      <c r="AC27" s="3">
        <f>(AB27/AB25)*100</f>
        <v>60</v>
      </c>
      <c r="AD27" s="7">
        <f t="shared" si="12"/>
        <v>60</v>
      </c>
      <c r="AE27" s="2"/>
      <c r="AF27" s="2"/>
    </row>
    <row r="28" spans="2:32">
      <c r="B28" s="22"/>
      <c r="C28" s="22"/>
      <c r="D28" s="15" t="s">
        <v>27</v>
      </c>
      <c r="E28" s="16"/>
      <c r="F28" s="16"/>
      <c r="G28" s="16"/>
      <c r="H28" s="16"/>
      <c r="I28" s="17"/>
      <c r="J28" s="12">
        <v>6</v>
      </c>
      <c r="K28" s="3">
        <f>(J28/J25)*100</f>
        <v>40</v>
      </c>
      <c r="L28" s="15" t="s">
        <v>27</v>
      </c>
      <c r="M28" s="16"/>
      <c r="N28" s="16"/>
      <c r="O28" s="16"/>
      <c r="P28" s="16"/>
      <c r="Q28" s="16"/>
      <c r="R28" s="17"/>
      <c r="S28" s="12">
        <v>10</v>
      </c>
      <c r="T28" s="44">
        <f>(S28/S25)*100</f>
        <v>66.666666666666657</v>
      </c>
      <c r="U28" s="15" t="s">
        <v>27</v>
      </c>
      <c r="V28" s="16"/>
      <c r="W28" s="16"/>
      <c r="X28" s="16"/>
      <c r="Y28" s="16"/>
      <c r="Z28" s="16"/>
      <c r="AA28" s="17"/>
      <c r="AB28" s="12">
        <v>6</v>
      </c>
      <c r="AC28" s="3">
        <f>(AB28/AB25)*100</f>
        <v>40</v>
      </c>
      <c r="AD28" s="7">
        <f t="shared" si="12"/>
        <v>40</v>
      </c>
      <c r="AE28" s="2"/>
      <c r="AF28" s="2"/>
    </row>
    <row r="29" spans="2:32">
      <c r="B29" s="22"/>
      <c r="C29" s="22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1" t="s">
        <v>14</v>
      </c>
      <c r="AF29" s="9" t="s">
        <v>10</v>
      </c>
    </row>
    <row r="30" spans="2:32">
      <c r="B30" s="22"/>
      <c r="C30" s="22"/>
      <c r="D30" s="24" t="s">
        <v>21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8">
        <f>COUNTA(C9:C23)</f>
        <v>15</v>
      </c>
      <c r="AF30" s="8">
        <v>100</v>
      </c>
    </row>
    <row r="31" spans="2:32">
      <c r="B31" s="22"/>
      <c r="C31" s="22"/>
      <c r="D31" s="28" t="s">
        <v>22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2">
        <f>COUNTIF(AF9:AF23,"І ур")</f>
        <v>0</v>
      </c>
      <c r="AF31" s="3">
        <f>(AE31/AE30)*100</f>
        <v>0</v>
      </c>
    </row>
    <row r="32" spans="2:32">
      <c r="B32" s="22"/>
      <c r="C32" s="22"/>
      <c r="D32" s="28" t="s">
        <v>23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12">
        <f t="shared" ref="AE32:AE33" si="13">COUNTIF(AF9:AF23,"ІІ ур")</f>
        <v>14</v>
      </c>
      <c r="AF32" s="44">
        <f>(AE32/AE30)*100</f>
        <v>93.333333333333329</v>
      </c>
    </row>
    <row r="33" spans="2:32">
      <c r="B33" s="23"/>
      <c r="C33" s="23"/>
      <c r="D33" s="28" t="s">
        <v>24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2">
        <f>COUNTIF(AF9:AF23,"ІІІ ур")</f>
        <v>1</v>
      </c>
      <c r="AF33" s="44">
        <f>(AE33/AE30)*100</f>
        <v>6.666666666666667</v>
      </c>
    </row>
    <row r="90" spans="10:11">
      <c r="J90" s="10">
        <v>1</v>
      </c>
      <c r="K90" s="10" t="s">
        <v>17</v>
      </c>
    </row>
    <row r="91" spans="10:11">
      <c r="J91" s="10">
        <v>1.6</v>
      </c>
      <c r="K91" s="10" t="s">
        <v>18</v>
      </c>
    </row>
    <row r="92" spans="10:11">
      <c r="J92" s="10">
        <v>2.6</v>
      </c>
      <c r="K92" s="10" t="s">
        <v>19</v>
      </c>
    </row>
  </sheetData>
  <mergeCells count="43">
    <mergeCell ref="A2:AG2"/>
    <mergeCell ref="A3:AG3"/>
    <mergeCell ref="A4:AG4"/>
    <mergeCell ref="B6:AF6"/>
    <mergeCell ref="B7:B8"/>
    <mergeCell ref="C7:C8"/>
    <mergeCell ref="D7:H7"/>
    <mergeCell ref="L7:Q7"/>
    <mergeCell ref="U7:Z7"/>
    <mergeCell ref="AD7:AD8"/>
    <mergeCell ref="AE7:AE8"/>
    <mergeCell ref="AF7:AF8"/>
    <mergeCell ref="I7:I8"/>
    <mergeCell ref="J7:J8"/>
    <mergeCell ref="AC7:AC8"/>
    <mergeCell ref="AA7:AA8"/>
    <mergeCell ref="B24:B33"/>
    <mergeCell ref="C24:C33"/>
    <mergeCell ref="D24:I24"/>
    <mergeCell ref="D25:I25"/>
    <mergeCell ref="U27:AA27"/>
    <mergeCell ref="U28:AA28"/>
    <mergeCell ref="D30:AD30"/>
    <mergeCell ref="D28:I28"/>
    <mergeCell ref="D29:AD29"/>
    <mergeCell ref="D31:AD31"/>
    <mergeCell ref="D32:AD32"/>
    <mergeCell ref="D33:AD33"/>
    <mergeCell ref="U24:AA24"/>
    <mergeCell ref="U25:AA25"/>
    <mergeCell ref="U26:AA26"/>
    <mergeCell ref="D26:I26"/>
    <mergeCell ref="D27:I27"/>
    <mergeCell ref="L24:R24"/>
    <mergeCell ref="L25:R25"/>
    <mergeCell ref="L26:R26"/>
    <mergeCell ref="L27:R27"/>
    <mergeCell ref="L28:R28"/>
    <mergeCell ref="AB7:AB8"/>
    <mergeCell ref="K7:K8"/>
    <mergeCell ref="R7:R8"/>
    <mergeCell ref="S7:S8"/>
    <mergeCell ref="T7:T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93"/>
  <sheetViews>
    <sheetView topLeftCell="G10" workbookViewId="0">
      <selection activeCell="A3" sqref="A3:AF3"/>
    </sheetView>
  </sheetViews>
  <sheetFormatPr defaultRowHeight="15"/>
  <cols>
    <col min="2" max="2" width="5" customWidth="1"/>
    <col min="3" max="3" width="27.7109375" customWidth="1"/>
    <col min="4" max="4" width="15.140625" customWidth="1"/>
    <col min="5" max="5" width="9.28515625" customWidth="1"/>
    <col min="6" max="6" width="9.85546875" customWidth="1"/>
    <col min="7" max="7" width="4.42578125" customWidth="1"/>
    <col min="8" max="8" width="5" customWidth="1"/>
    <col min="9" max="9" width="9.5703125" customWidth="1"/>
    <col min="10" max="10" width="7.85546875" customWidth="1"/>
    <col min="11" max="11" width="5" customWidth="1"/>
    <col min="12" max="12" width="7.7109375" customWidth="1"/>
    <col min="13" max="13" width="5.28515625" customWidth="1"/>
    <col min="14" max="15" width="4.7109375" customWidth="1"/>
    <col min="16" max="16" width="10.7109375" customWidth="1"/>
    <col min="17" max="17" width="9" customWidth="1"/>
    <col min="18" max="19" width="5.85546875" customWidth="1"/>
    <col min="20" max="20" width="9.85546875" customWidth="1"/>
    <col min="21" max="21" width="5.85546875" customWidth="1"/>
    <col min="22" max="22" width="8.5703125" customWidth="1"/>
    <col min="23" max="23" width="6.5703125" customWidth="1"/>
    <col min="24" max="24" width="8.85546875" customWidth="1"/>
    <col min="25" max="25" width="6.5703125" customWidth="1"/>
    <col min="26" max="26" width="4.42578125" customWidth="1"/>
    <col min="27" max="27" width="5" customWidth="1"/>
    <col min="28" max="28" width="8.85546875" customWidth="1"/>
  </cols>
  <sheetData>
    <row r="2" spans="1:3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>
      <c r="A4" s="29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32">
      <c r="B6" s="30" t="s">
        <v>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</row>
    <row r="7" spans="1:32" ht="81.75" customHeight="1">
      <c r="B7" s="32" t="s">
        <v>3</v>
      </c>
      <c r="C7" s="33" t="s">
        <v>4</v>
      </c>
      <c r="D7" s="34" t="s">
        <v>11</v>
      </c>
      <c r="E7" s="35"/>
      <c r="F7" s="36"/>
      <c r="G7" s="20" t="s">
        <v>12</v>
      </c>
      <c r="H7" s="18" t="s">
        <v>13</v>
      </c>
      <c r="I7" s="19" t="s">
        <v>15</v>
      </c>
      <c r="J7" s="37" t="s">
        <v>5</v>
      </c>
      <c r="K7" s="37"/>
      <c r="L7" s="37"/>
      <c r="M7" s="37"/>
      <c r="N7" s="20" t="s">
        <v>12</v>
      </c>
      <c r="O7" s="18" t="s">
        <v>13</v>
      </c>
      <c r="P7" s="19" t="s">
        <v>15</v>
      </c>
      <c r="Q7" s="37" t="s">
        <v>6</v>
      </c>
      <c r="R7" s="37"/>
      <c r="S7" s="37"/>
      <c r="T7" s="37"/>
      <c r="U7" s="37"/>
      <c r="V7" s="37"/>
      <c r="W7" s="37"/>
      <c r="X7" s="37"/>
      <c r="Y7" s="37"/>
      <c r="Z7" s="20" t="s">
        <v>12</v>
      </c>
      <c r="AA7" s="18" t="s">
        <v>13</v>
      </c>
      <c r="AB7" s="19" t="s">
        <v>15</v>
      </c>
      <c r="AC7" s="38" t="s">
        <v>7</v>
      </c>
      <c r="AD7" s="40" t="s">
        <v>8</v>
      </c>
      <c r="AE7" s="41" t="s">
        <v>9</v>
      </c>
    </row>
    <row r="8" spans="1:32" ht="225" customHeight="1">
      <c r="B8" s="32"/>
      <c r="C8" s="32"/>
      <c r="D8" s="13" t="s">
        <v>46</v>
      </c>
      <c r="E8" s="13" t="s">
        <v>47</v>
      </c>
      <c r="F8" s="13" t="s">
        <v>48</v>
      </c>
      <c r="G8" s="20"/>
      <c r="H8" s="18"/>
      <c r="I8" s="19"/>
      <c r="J8" s="13" t="s">
        <v>49</v>
      </c>
      <c r="K8" s="13" t="s">
        <v>50</v>
      </c>
      <c r="L8" s="13" t="s">
        <v>51</v>
      </c>
      <c r="M8" s="13" t="s">
        <v>52</v>
      </c>
      <c r="N8" s="20"/>
      <c r="O8" s="18"/>
      <c r="P8" s="19"/>
      <c r="Q8" s="13" t="s">
        <v>53</v>
      </c>
      <c r="R8" s="13" t="s">
        <v>54</v>
      </c>
      <c r="S8" s="13" t="s">
        <v>55</v>
      </c>
      <c r="T8" s="13" t="s">
        <v>56</v>
      </c>
      <c r="U8" s="13" t="s">
        <v>57</v>
      </c>
      <c r="V8" s="13" t="s">
        <v>58</v>
      </c>
      <c r="W8" s="13" t="s">
        <v>59</v>
      </c>
      <c r="X8" s="13" t="s">
        <v>60</v>
      </c>
      <c r="Y8" s="13" t="s">
        <v>61</v>
      </c>
      <c r="Z8" s="20"/>
      <c r="AA8" s="18"/>
      <c r="AB8" s="19"/>
      <c r="AC8" s="39"/>
      <c r="AD8" s="40"/>
      <c r="AE8" s="41"/>
    </row>
    <row r="9" spans="1:32" ht="15" customHeight="1">
      <c r="B9" s="1">
        <v>1</v>
      </c>
      <c r="C9" s="1" t="s">
        <v>80</v>
      </c>
      <c r="D9" s="1">
        <v>3</v>
      </c>
      <c r="E9" s="1">
        <v>3</v>
      </c>
      <c r="F9" s="1">
        <v>3</v>
      </c>
      <c r="G9" s="4">
        <f>SUM(D9:F9)</f>
        <v>9</v>
      </c>
      <c r="H9" s="5">
        <f>AVERAGE(D9:F9)</f>
        <v>3</v>
      </c>
      <c r="I9" s="11" t="str">
        <f t="shared" ref="I9:I24" si="0">IF(D9="","",VLOOKUP(H9,$J$91:$K$93,2,TRUE))</f>
        <v>ІІІ ур</v>
      </c>
      <c r="J9" s="1">
        <v>3</v>
      </c>
      <c r="K9" s="1">
        <v>3</v>
      </c>
      <c r="L9" s="1">
        <v>3</v>
      </c>
      <c r="M9" s="1">
        <v>3</v>
      </c>
      <c r="N9" s="4">
        <f>SUM(J9:M9)</f>
        <v>12</v>
      </c>
      <c r="O9" s="5">
        <f>AVERAGE(J9:M9)</f>
        <v>3</v>
      </c>
      <c r="P9" s="11" t="str">
        <f t="shared" ref="P9:P24" si="1">IF(H9="","",VLOOKUP(O9,$J$91:$K$93,2,TRUE))</f>
        <v>ІІІ ур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4">
        <f>SUM(Q9:Y9)</f>
        <v>27</v>
      </c>
      <c r="AA9" s="5">
        <f>AVERAGE(Q9:Y9)</f>
        <v>3</v>
      </c>
      <c r="AB9" s="11" t="str">
        <f t="shared" ref="AB9:AB24" si="2">IF(T9="","",VLOOKUP(AA9,$J$91:$K$93,2,TRUE))</f>
        <v>ІІІ ур</v>
      </c>
      <c r="AC9" s="7">
        <f>G9+N9+Z9</f>
        <v>48</v>
      </c>
      <c r="AD9" s="6">
        <f>AC9/16</f>
        <v>3</v>
      </c>
      <c r="AE9" s="11" t="str">
        <f t="shared" ref="AE9:AE24" si="3">IF(W9="","",VLOOKUP(AD9,$J$91:$K$93,2,TRUE))</f>
        <v>ІІІ ур</v>
      </c>
    </row>
    <row r="10" spans="1:32" ht="15" customHeight="1">
      <c r="B10" s="1">
        <v>2</v>
      </c>
      <c r="C10" s="1" t="s">
        <v>81</v>
      </c>
      <c r="D10" s="1">
        <v>3</v>
      </c>
      <c r="E10" s="1">
        <v>3</v>
      </c>
      <c r="F10" s="1">
        <v>3</v>
      </c>
      <c r="G10" s="4">
        <f t="shared" ref="G10:G23" si="4">SUM(D10:F10)</f>
        <v>9</v>
      </c>
      <c r="H10" s="5">
        <f t="shared" ref="H10:H23" si="5">AVERAGE(D10:F10)</f>
        <v>3</v>
      </c>
      <c r="I10" s="11" t="str">
        <f t="shared" si="0"/>
        <v>ІІІ ур</v>
      </c>
      <c r="J10" s="1">
        <v>3</v>
      </c>
      <c r="K10" s="1">
        <v>3</v>
      </c>
      <c r="L10" s="1">
        <v>3</v>
      </c>
      <c r="M10" s="1">
        <v>3</v>
      </c>
      <c r="N10" s="4">
        <f t="shared" ref="N10:N23" si="6">SUM(J10:M10)</f>
        <v>12</v>
      </c>
      <c r="O10" s="5">
        <f t="shared" ref="O10:O23" si="7">AVERAGE(J10:M10)</f>
        <v>3</v>
      </c>
      <c r="P10" s="11" t="str">
        <f t="shared" si="1"/>
        <v>ІІІ ур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4">
        <f t="shared" ref="Z10:Z23" si="8">SUM(Q10:Y10)</f>
        <v>27</v>
      </c>
      <c r="AA10" s="5">
        <f t="shared" ref="AA10:AA23" si="9">AVERAGE(Q10:Y10)</f>
        <v>3</v>
      </c>
      <c r="AB10" s="11" t="str">
        <f t="shared" si="2"/>
        <v>ІІІ ур</v>
      </c>
      <c r="AC10" s="7">
        <f t="shared" ref="AC10:AC23" si="10">G10+N10+Z10</f>
        <v>48</v>
      </c>
      <c r="AD10" s="6">
        <f t="shared" ref="AD10:AD23" si="11">AC10/16</f>
        <v>3</v>
      </c>
      <c r="AE10" s="11" t="str">
        <f t="shared" si="3"/>
        <v>ІІІ ур</v>
      </c>
    </row>
    <row r="11" spans="1:32" ht="15" customHeight="1">
      <c r="B11" s="1">
        <v>3</v>
      </c>
      <c r="C11" s="1" t="s">
        <v>82</v>
      </c>
      <c r="D11" s="1">
        <v>3</v>
      </c>
      <c r="E11" s="1">
        <v>3</v>
      </c>
      <c r="F11" s="1">
        <v>3</v>
      </c>
      <c r="G11" s="4">
        <f t="shared" si="4"/>
        <v>9</v>
      </c>
      <c r="H11" s="5">
        <f t="shared" si="5"/>
        <v>3</v>
      </c>
      <c r="I11" s="11" t="str">
        <f t="shared" si="0"/>
        <v>ІІІ ур</v>
      </c>
      <c r="J11" s="1">
        <v>3</v>
      </c>
      <c r="K11" s="1">
        <v>3</v>
      </c>
      <c r="L11" s="1">
        <v>3</v>
      </c>
      <c r="M11" s="1">
        <v>3</v>
      </c>
      <c r="N11" s="4">
        <f t="shared" si="6"/>
        <v>12</v>
      </c>
      <c r="O11" s="5">
        <f t="shared" si="7"/>
        <v>3</v>
      </c>
      <c r="P11" s="11" t="str">
        <f t="shared" si="1"/>
        <v>ІІІ ур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4">
        <f t="shared" si="8"/>
        <v>27</v>
      </c>
      <c r="AA11" s="5">
        <f t="shared" si="9"/>
        <v>3</v>
      </c>
      <c r="AB11" s="11" t="str">
        <f t="shared" si="2"/>
        <v>ІІІ ур</v>
      </c>
      <c r="AC11" s="7">
        <f t="shared" si="10"/>
        <v>48</v>
      </c>
      <c r="AD11" s="6">
        <f t="shared" si="11"/>
        <v>3</v>
      </c>
      <c r="AE11" s="11" t="str">
        <f t="shared" si="3"/>
        <v>ІІІ ур</v>
      </c>
    </row>
    <row r="12" spans="1:32" ht="15" customHeight="1">
      <c r="B12" s="1">
        <v>4</v>
      </c>
      <c r="C12" s="1" t="s">
        <v>83</v>
      </c>
      <c r="D12" s="1">
        <v>3</v>
      </c>
      <c r="E12" s="1">
        <v>3</v>
      </c>
      <c r="F12" s="1">
        <v>3</v>
      </c>
      <c r="G12" s="4">
        <f t="shared" si="4"/>
        <v>9</v>
      </c>
      <c r="H12" s="5">
        <f t="shared" si="5"/>
        <v>3</v>
      </c>
      <c r="I12" s="11" t="str">
        <f t="shared" si="0"/>
        <v>ІІІ ур</v>
      </c>
      <c r="J12" s="1">
        <v>3</v>
      </c>
      <c r="K12" s="1">
        <v>3</v>
      </c>
      <c r="L12" s="1">
        <v>3</v>
      </c>
      <c r="M12" s="1">
        <v>3</v>
      </c>
      <c r="N12" s="4">
        <f t="shared" si="6"/>
        <v>12</v>
      </c>
      <c r="O12" s="5">
        <f t="shared" si="7"/>
        <v>3</v>
      </c>
      <c r="P12" s="11" t="str">
        <f t="shared" si="1"/>
        <v>ІІІ ур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4">
        <f t="shared" si="8"/>
        <v>27</v>
      </c>
      <c r="AA12" s="5">
        <f t="shared" si="9"/>
        <v>3</v>
      </c>
      <c r="AB12" s="11" t="str">
        <f t="shared" si="2"/>
        <v>ІІІ ур</v>
      </c>
      <c r="AC12" s="7">
        <f t="shared" si="10"/>
        <v>48</v>
      </c>
      <c r="AD12" s="6">
        <f t="shared" si="11"/>
        <v>3</v>
      </c>
      <c r="AE12" s="11" t="str">
        <f t="shared" si="3"/>
        <v>ІІІ ур</v>
      </c>
    </row>
    <row r="13" spans="1:32" ht="15" customHeight="1">
      <c r="B13" s="1">
        <v>5</v>
      </c>
      <c r="C13" s="1" t="s">
        <v>84</v>
      </c>
      <c r="D13" s="1">
        <v>3</v>
      </c>
      <c r="E13" s="1">
        <v>3</v>
      </c>
      <c r="F13" s="1">
        <v>3</v>
      </c>
      <c r="G13" s="4">
        <f t="shared" si="4"/>
        <v>9</v>
      </c>
      <c r="H13" s="5">
        <f t="shared" si="5"/>
        <v>3</v>
      </c>
      <c r="I13" s="11" t="str">
        <f t="shared" si="0"/>
        <v>ІІІ ур</v>
      </c>
      <c r="J13" s="1">
        <v>3</v>
      </c>
      <c r="K13" s="1">
        <v>3</v>
      </c>
      <c r="L13" s="1">
        <v>3</v>
      </c>
      <c r="M13" s="1">
        <v>3</v>
      </c>
      <c r="N13" s="4">
        <f t="shared" si="6"/>
        <v>12</v>
      </c>
      <c r="O13" s="5">
        <f t="shared" si="7"/>
        <v>3</v>
      </c>
      <c r="P13" s="11" t="str">
        <f t="shared" si="1"/>
        <v>ІІІ ур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4">
        <f t="shared" si="8"/>
        <v>27</v>
      </c>
      <c r="AA13" s="5">
        <f t="shared" si="9"/>
        <v>3</v>
      </c>
      <c r="AB13" s="11" t="str">
        <f t="shared" si="2"/>
        <v>ІІІ ур</v>
      </c>
      <c r="AC13" s="7">
        <f t="shared" si="10"/>
        <v>48</v>
      </c>
      <c r="AD13" s="6">
        <f t="shared" si="11"/>
        <v>3</v>
      </c>
      <c r="AE13" s="11" t="str">
        <f t="shared" si="3"/>
        <v>ІІІ ур</v>
      </c>
    </row>
    <row r="14" spans="1:32" ht="15" customHeight="1">
      <c r="B14" s="1">
        <v>6</v>
      </c>
      <c r="C14" s="1" t="s">
        <v>85</v>
      </c>
      <c r="D14" s="1">
        <v>3</v>
      </c>
      <c r="E14" s="1">
        <v>3</v>
      </c>
      <c r="F14" s="1">
        <v>3</v>
      </c>
      <c r="G14" s="4">
        <f t="shared" si="4"/>
        <v>9</v>
      </c>
      <c r="H14" s="5">
        <f t="shared" si="5"/>
        <v>3</v>
      </c>
      <c r="I14" s="11" t="str">
        <f t="shared" si="0"/>
        <v>ІІІ ур</v>
      </c>
      <c r="J14" s="1">
        <v>3</v>
      </c>
      <c r="K14" s="1">
        <v>3</v>
      </c>
      <c r="L14" s="1">
        <v>3</v>
      </c>
      <c r="M14" s="1">
        <v>3</v>
      </c>
      <c r="N14" s="4">
        <f t="shared" si="6"/>
        <v>12</v>
      </c>
      <c r="O14" s="5">
        <f t="shared" si="7"/>
        <v>3</v>
      </c>
      <c r="P14" s="11" t="str">
        <f t="shared" si="1"/>
        <v>ІІІ ур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4">
        <f t="shared" si="8"/>
        <v>27</v>
      </c>
      <c r="AA14" s="5">
        <f t="shared" si="9"/>
        <v>3</v>
      </c>
      <c r="AB14" s="11" t="str">
        <f t="shared" si="2"/>
        <v>ІІІ ур</v>
      </c>
      <c r="AC14" s="7">
        <f t="shared" si="10"/>
        <v>48</v>
      </c>
      <c r="AD14" s="6">
        <f t="shared" si="11"/>
        <v>3</v>
      </c>
      <c r="AE14" s="11" t="str">
        <f t="shared" si="3"/>
        <v>ІІІ ур</v>
      </c>
    </row>
    <row r="15" spans="1:32" ht="15" customHeight="1">
      <c r="B15" s="1">
        <v>7</v>
      </c>
      <c r="C15" s="1" t="s">
        <v>86</v>
      </c>
      <c r="D15" s="1">
        <v>3</v>
      </c>
      <c r="E15" s="1">
        <v>3</v>
      </c>
      <c r="F15" s="1">
        <v>3</v>
      </c>
      <c r="G15" s="4">
        <f t="shared" si="4"/>
        <v>9</v>
      </c>
      <c r="H15" s="5">
        <f t="shared" si="5"/>
        <v>3</v>
      </c>
      <c r="I15" s="11" t="str">
        <f t="shared" si="0"/>
        <v>ІІІ ур</v>
      </c>
      <c r="J15" s="1">
        <v>3</v>
      </c>
      <c r="K15" s="1">
        <v>3</v>
      </c>
      <c r="L15" s="1">
        <v>3</v>
      </c>
      <c r="M15" s="1">
        <v>3</v>
      </c>
      <c r="N15" s="4">
        <f t="shared" si="6"/>
        <v>12</v>
      </c>
      <c r="O15" s="5">
        <f t="shared" si="7"/>
        <v>3</v>
      </c>
      <c r="P15" s="11" t="str">
        <f t="shared" si="1"/>
        <v>ІІІ ур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4">
        <f t="shared" si="8"/>
        <v>27</v>
      </c>
      <c r="AA15" s="5">
        <f t="shared" si="9"/>
        <v>3</v>
      </c>
      <c r="AB15" s="11" t="str">
        <f t="shared" si="2"/>
        <v>ІІІ ур</v>
      </c>
      <c r="AC15" s="7">
        <f t="shared" si="10"/>
        <v>48</v>
      </c>
      <c r="AD15" s="6">
        <f t="shared" si="11"/>
        <v>3</v>
      </c>
      <c r="AE15" s="11" t="str">
        <f t="shared" si="3"/>
        <v>ІІІ ур</v>
      </c>
    </row>
    <row r="16" spans="1:32" ht="15" customHeight="1">
      <c r="B16" s="1">
        <v>8</v>
      </c>
      <c r="C16" s="1" t="s">
        <v>87</v>
      </c>
      <c r="D16" s="1">
        <v>3</v>
      </c>
      <c r="E16" s="1">
        <v>3</v>
      </c>
      <c r="F16" s="1">
        <v>3</v>
      </c>
      <c r="G16" s="4">
        <f t="shared" si="4"/>
        <v>9</v>
      </c>
      <c r="H16" s="5">
        <f t="shared" si="5"/>
        <v>3</v>
      </c>
      <c r="I16" s="11" t="str">
        <f t="shared" si="0"/>
        <v>ІІІ ур</v>
      </c>
      <c r="J16" s="1">
        <v>3</v>
      </c>
      <c r="K16" s="1">
        <v>3</v>
      </c>
      <c r="L16" s="1">
        <v>3</v>
      </c>
      <c r="M16" s="1">
        <v>3</v>
      </c>
      <c r="N16" s="4">
        <f t="shared" si="6"/>
        <v>12</v>
      </c>
      <c r="O16" s="5">
        <f t="shared" si="7"/>
        <v>3</v>
      </c>
      <c r="P16" s="11" t="str">
        <f t="shared" si="1"/>
        <v>ІІІ ур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4">
        <f t="shared" si="8"/>
        <v>27</v>
      </c>
      <c r="AA16" s="5">
        <f t="shared" si="9"/>
        <v>3</v>
      </c>
      <c r="AB16" s="11" t="str">
        <f t="shared" si="2"/>
        <v>ІІІ ур</v>
      </c>
      <c r="AC16" s="7">
        <f t="shared" si="10"/>
        <v>48</v>
      </c>
      <c r="AD16" s="6">
        <f t="shared" si="11"/>
        <v>3</v>
      </c>
      <c r="AE16" s="11" t="str">
        <f t="shared" si="3"/>
        <v>ІІІ ур</v>
      </c>
    </row>
    <row r="17" spans="2:31" ht="15" customHeight="1">
      <c r="B17" s="1">
        <v>9</v>
      </c>
      <c r="C17" s="1" t="s">
        <v>88</v>
      </c>
      <c r="D17" s="1">
        <v>3</v>
      </c>
      <c r="E17" s="1">
        <v>3</v>
      </c>
      <c r="F17" s="1">
        <v>3</v>
      </c>
      <c r="G17" s="4">
        <f t="shared" si="4"/>
        <v>9</v>
      </c>
      <c r="H17" s="5">
        <f t="shared" si="5"/>
        <v>3</v>
      </c>
      <c r="I17" s="11" t="str">
        <f t="shared" si="0"/>
        <v>ІІІ ур</v>
      </c>
      <c r="J17" s="1">
        <v>3</v>
      </c>
      <c r="K17" s="1">
        <v>3</v>
      </c>
      <c r="L17" s="1">
        <v>3</v>
      </c>
      <c r="M17" s="1">
        <v>3</v>
      </c>
      <c r="N17" s="4">
        <f t="shared" si="6"/>
        <v>12</v>
      </c>
      <c r="O17" s="5">
        <f t="shared" si="7"/>
        <v>3</v>
      </c>
      <c r="P17" s="11" t="str">
        <f t="shared" si="1"/>
        <v>ІІІ ур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4">
        <f t="shared" si="8"/>
        <v>27</v>
      </c>
      <c r="AA17" s="5">
        <f t="shared" si="9"/>
        <v>3</v>
      </c>
      <c r="AB17" s="11" t="str">
        <f t="shared" si="2"/>
        <v>ІІІ ур</v>
      </c>
      <c r="AC17" s="7">
        <f t="shared" si="10"/>
        <v>48</v>
      </c>
      <c r="AD17" s="6">
        <f t="shared" si="11"/>
        <v>3</v>
      </c>
      <c r="AE17" s="11" t="str">
        <f t="shared" si="3"/>
        <v>ІІІ ур</v>
      </c>
    </row>
    <row r="18" spans="2:31" ht="15" customHeight="1">
      <c r="B18" s="1">
        <v>10</v>
      </c>
      <c r="C18" s="1" t="s">
        <v>89</v>
      </c>
      <c r="D18" s="1">
        <v>3</v>
      </c>
      <c r="E18" s="1">
        <v>3</v>
      </c>
      <c r="F18" s="1">
        <v>3</v>
      </c>
      <c r="G18" s="4">
        <f t="shared" si="4"/>
        <v>9</v>
      </c>
      <c r="H18" s="5">
        <f t="shared" si="5"/>
        <v>3</v>
      </c>
      <c r="I18" s="11" t="str">
        <f t="shared" si="0"/>
        <v>ІІІ ур</v>
      </c>
      <c r="J18" s="1">
        <v>3</v>
      </c>
      <c r="K18" s="1">
        <v>3</v>
      </c>
      <c r="L18" s="1">
        <v>3</v>
      </c>
      <c r="M18" s="1">
        <v>3</v>
      </c>
      <c r="N18" s="4">
        <f t="shared" si="6"/>
        <v>12</v>
      </c>
      <c r="O18" s="5">
        <f t="shared" si="7"/>
        <v>3</v>
      </c>
      <c r="P18" s="11" t="str">
        <f t="shared" si="1"/>
        <v>ІІІ ур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4">
        <f t="shared" si="8"/>
        <v>27</v>
      </c>
      <c r="AA18" s="5">
        <f t="shared" si="9"/>
        <v>3</v>
      </c>
      <c r="AB18" s="11" t="str">
        <f t="shared" si="2"/>
        <v>ІІІ ур</v>
      </c>
      <c r="AC18" s="7">
        <f t="shared" si="10"/>
        <v>48</v>
      </c>
      <c r="AD18" s="6">
        <f t="shared" si="11"/>
        <v>3</v>
      </c>
      <c r="AE18" s="11" t="str">
        <f t="shared" si="3"/>
        <v>ІІІ ур</v>
      </c>
    </row>
    <row r="19" spans="2:31" ht="15" customHeight="1">
      <c r="B19" s="1">
        <v>11</v>
      </c>
      <c r="C19" s="1" t="s">
        <v>90</v>
      </c>
      <c r="D19" s="1">
        <v>3</v>
      </c>
      <c r="E19" s="1">
        <v>3</v>
      </c>
      <c r="F19" s="1">
        <v>3</v>
      </c>
      <c r="G19" s="4">
        <f t="shared" si="4"/>
        <v>9</v>
      </c>
      <c r="H19" s="5">
        <f t="shared" si="5"/>
        <v>3</v>
      </c>
      <c r="I19" s="11" t="str">
        <f t="shared" si="0"/>
        <v>ІІІ ур</v>
      </c>
      <c r="J19" s="1">
        <v>3</v>
      </c>
      <c r="K19" s="1">
        <v>3</v>
      </c>
      <c r="L19" s="1">
        <v>3</v>
      </c>
      <c r="M19" s="1">
        <v>3</v>
      </c>
      <c r="N19" s="4">
        <f t="shared" si="6"/>
        <v>12</v>
      </c>
      <c r="O19" s="5">
        <f t="shared" si="7"/>
        <v>3</v>
      </c>
      <c r="P19" s="11" t="str">
        <f t="shared" si="1"/>
        <v>ІІІ ур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4">
        <f t="shared" si="8"/>
        <v>27</v>
      </c>
      <c r="AA19" s="5">
        <f t="shared" si="9"/>
        <v>3</v>
      </c>
      <c r="AB19" s="11" t="str">
        <f t="shared" si="2"/>
        <v>ІІІ ур</v>
      </c>
      <c r="AC19" s="7">
        <f t="shared" si="10"/>
        <v>48</v>
      </c>
      <c r="AD19" s="6">
        <f t="shared" si="11"/>
        <v>3</v>
      </c>
      <c r="AE19" s="11" t="str">
        <f t="shared" si="3"/>
        <v>ІІІ ур</v>
      </c>
    </row>
    <row r="20" spans="2:31" ht="15" customHeight="1">
      <c r="B20" s="1">
        <v>12</v>
      </c>
      <c r="C20" s="1" t="s">
        <v>91</v>
      </c>
      <c r="D20" s="1">
        <v>3</v>
      </c>
      <c r="E20" s="1">
        <v>3</v>
      </c>
      <c r="F20" s="1">
        <v>3</v>
      </c>
      <c r="G20" s="4">
        <f t="shared" si="4"/>
        <v>9</v>
      </c>
      <c r="H20" s="5">
        <f t="shared" si="5"/>
        <v>3</v>
      </c>
      <c r="I20" s="11" t="str">
        <f t="shared" si="0"/>
        <v>ІІІ ур</v>
      </c>
      <c r="J20" s="1">
        <v>3</v>
      </c>
      <c r="K20" s="1">
        <v>3</v>
      </c>
      <c r="L20" s="1">
        <v>3</v>
      </c>
      <c r="M20" s="1">
        <v>3</v>
      </c>
      <c r="N20" s="4">
        <f t="shared" si="6"/>
        <v>12</v>
      </c>
      <c r="O20" s="5">
        <f t="shared" si="7"/>
        <v>3</v>
      </c>
      <c r="P20" s="11" t="str">
        <f t="shared" si="1"/>
        <v>ІІІ ур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4">
        <f t="shared" si="8"/>
        <v>27</v>
      </c>
      <c r="AA20" s="5">
        <f t="shared" si="9"/>
        <v>3</v>
      </c>
      <c r="AB20" s="11" t="str">
        <f t="shared" si="2"/>
        <v>ІІІ ур</v>
      </c>
      <c r="AC20" s="7">
        <f t="shared" si="10"/>
        <v>48</v>
      </c>
      <c r="AD20" s="6">
        <f t="shared" si="11"/>
        <v>3</v>
      </c>
      <c r="AE20" s="11" t="str">
        <f t="shared" si="3"/>
        <v>ІІІ ур</v>
      </c>
    </row>
    <row r="21" spans="2:31" ht="15" customHeight="1">
      <c r="B21" s="1">
        <v>13</v>
      </c>
      <c r="C21" s="1" t="s">
        <v>92</v>
      </c>
      <c r="D21" s="1">
        <v>3</v>
      </c>
      <c r="E21" s="1">
        <v>3</v>
      </c>
      <c r="F21" s="1">
        <v>3</v>
      </c>
      <c r="G21" s="4">
        <f t="shared" si="4"/>
        <v>9</v>
      </c>
      <c r="H21" s="5">
        <f t="shared" si="5"/>
        <v>3</v>
      </c>
      <c r="I21" s="11" t="str">
        <f t="shared" si="0"/>
        <v>ІІІ ур</v>
      </c>
      <c r="J21" s="1">
        <v>3</v>
      </c>
      <c r="K21" s="1">
        <v>3</v>
      </c>
      <c r="L21" s="1">
        <v>3</v>
      </c>
      <c r="M21" s="1">
        <v>3</v>
      </c>
      <c r="N21" s="4">
        <f t="shared" si="6"/>
        <v>12</v>
      </c>
      <c r="O21" s="5">
        <f t="shared" si="7"/>
        <v>3</v>
      </c>
      <c r="P21" s="11" t="str">
        <f t="shared" si="1"/>
        <v>ІІІ ур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4">
        <f t="shared" si="8"/>
        <v>27</v>
      </c>
      <c r="AA21" s="5">
        <f t="shared" si="9"/>
        <v>3</v>
      </c>
      <c r="AB21" s="11" t="str">
        <f t="shared" si="2"/>
        <v>ІІІ ур</v>
      </c>
      <c r="AC21" s="7">
        <f t="shared" si="10"/>
        <v>48</v>
      </c>
      <c r="AD21" s="6">
        <f t="shared" si="11"/>
        <v>3</v>
      </c>
      <c r="AE21" s="11" t="str">
        <f t="shared" si="3"/>
        <v>ІІІ ур</v>
      </c>
    </row>
    <row r="22" spans="2:31" ht="15" customHeight="1">
      <c r="B22" s="1">
        <v>14</v>
      </c>
      <c r="C22" s="1" t="s">
        <v>93</v>
      </c>
      <c r="D22" s="1">
        <v>3</v>
      </c>
      <c r="E22" s="1">
        <v>3</v>
      </c>
      <c r="F22" s="1">
        <v>3</v>
      </c>
      <c r="G22" s="4">
        <f t="shared" si="4"/>
        <v>9</v>
      </c>
      <c r="H22" s="5">
        <f t="shared" si="5"/>
        <v>3</v>
      </c>
      <c r="I22" s="11" t="str">
        <f t="shared" si="0"/>
        <v>ІІІ ур</v>
      </c>
      <c r="J22" s="1">
        <v>3</v>
      </c>
      <c r="K22" s="1">
        <v>3</v>
      </c>
      <c r="L22" s="1">
        <v>3</v>
      </c>
      <c r="M22" s="1">
        <v>3</v>
      </c>
      <c r="N22" s="4">
        <f t="shared" si="6"/>
        <v>12</v>
      </c>
      <c r="O22" s="5">
        <f t="shared" si="7"/>
        <v>3</v>
      </c>
      <c r="P22" s="11" t="str">
        <f t="shared" si="1"/>
        <v>ІІІ ур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3</v>
      </c>
      <c r="Y22" s="1">
        <v>3</v>
      </c>
      <c r="Z22" s="4">
        <f t="shared" si="8"/>
        <v>27</v>
      </c>
      <c r="AA22" s="5">
        <f t="shared" si="9"/>
        <v>3</v>
      </c>
      <c r="AB22" s="11" t="str">
        <f t="shared" si="2"/>
        <v>ІІІ ур</v>
      </c>
      <c r="AC22" s="7">
        <f t="shared" si="10"/>
        <v>48</v>
      </c>
      <c r="AD22" s="6">
        <f t="shared" si="11"/>
        <v>3</v>
      </c>
      <c r="AE22" s="11" t="str">
        <f t="shared" si="3"/>
        <v>ІІІ ур</v>
      </c>
    </row>
    <row r="23" spans="2:31" ht="15" customHeight="1">
      <c r="B23" s="1">
        <v>15</v>
      </c>
      <c r="C23" s="1" t="s">
        <v>94</v>
      </c>
      <c r="D23" s="1">
        <v>3</v>
      </c>
      <c r="E23" s="1">
        <v>3</v>
      </c>
      <c r="F23" s="1">
        <v>3</v>
      </c>
      <c r="G23" s="4">
        <f t="shared" si="4"/>
        <v>9</v>
      </c>
      <c r="H23" s="5">
        <f t="shared" si="5"/>
        <v>3</v>
      </c>
      <c r="I23" s="11" t="str">
        <f t="shared" si="0"/>
        <v>ІІІ ур</v>
      </c>
      <c r="J23" s="1">
        <v>3</v>
      </c>
      <c r="K23" s="1">
        <v>3</v>
      </c>
      <c r="L23" s="1">
        <v>3</v>
      </c>
      <c r="M23" s="1">
        <v>3</v>
      </c>
      <c r="N23" s="4">
        <f t="shared" si="6"/>
        <v>12</v>
      </c>
      <c r="O23" s="5">
        <f t="shared" si="7"/>
        <v>3</v>
      </c>
      <c r="P23" s="11" t="str">
        <f t="shared" si="1"/>
        <v>ІІІ ур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4">
        <f t="shared" si="8"/>
        <v>27</v>
      </c>
      <c r="AA23" s="5">
        <f t="shared" si="9"/>
        <v>3</v>
      </c>
      <c r="AB23" s="11" t="str">
        <f t="shared" si="2"/>
        <v>ІІІ ур</v>
      </c>
      <c r="AC23" s="7">
        <f t="shared" si="10"/>
        <v>48</v>
      </c>
      <c r="AD23" s="6">
        <f t="shared" si="11"/>
        <v>3</v>
      </c>
      <c r="AE23" s="11" t="str">
        <f t="shared" si="3"/>
        <v>ІІІ ур</v>
      </c>
    </row>
    <row r="24" spans="2:31" ht="15" customHeight="1">
      <c r="B24" s="1">
        <v>16</v>
      </c>
      <c r="C24" s="1"/>
      <c r="D24" s="1"/>
      <c r="E24" s="1"/>
      <c r="F24" s="1"/>
      <c r="G24" s="4"/>
      <c r="H24" s="5"/>
      <c r="I24" s="11" t="str">
        <f t="shared" si="0"/>
        <v/>
      </c>
      <c r="J24" s="1"/>
      <c r="K24" s="1"/>
      <c r="L24" s="1"/>
      <c r="M24" s="1"/>
      <c r="N24" s="4"/>
      <c r="O24" s="5"/>
      <c r="P24" s="11" t="str">
        <f t="shared" si="1"/>
        <v/>
      </c>
      <c r="Q24" s="1"/>
      <c r="R24" s="1"/>
      <c r="S24" s="1"/>
      <c r="T24" s="1"/>
      <c r="U24" s="1"/>
      <c r="V24" s="1"/>
      <c r="W24" s="1"/>
      <c r="X24" s="1"/>
      <c r="Y24" s="1"/>
      <c r="Z24" s="4"/>
      <c r="AA24" s="5"/>
      <c r="AB24" s="11" t="str">
        <f t="shared" si="2"/>
        <v/>
      </c>
      <c r="AC24" s="7"/>
      <c r="AD24" s="6"/>
      <c r="AE24" s="11" t="str">
        <f t="shared" si="3"/>
        <v/>
      </c>
    </row>
    <row r="25" spans="2:31" ht="15" customHeight="1">
      <c r="B25" s="21"/>
      <c r="C25" s="21"/>
      <c r="D25" s="15"/>
      <c r="E25" s="16"/>
      <c r="F25" s="16"/>
      <c r="G25" s="17"/>
      <c r="H25" s="1" t="s">
        <v>14</v>
      </c>
      <c r="I25" s="9" t="s">
        <v>10</v>
      </c>
      <c r="J25" s="15"/>
      <c r="K25" s="16"/>
      <c r="L25" s="16"/>
      <c r="M25" s="16"/>
      <c r="N25" s="17"/>
      <c r="O25" s="1" t="s">
        <v>14</v>
      </c>
      <c r="P25" s="9" t="s">
        <v>10</v>
      </c>
      <c r="Q25" s="15"/>
      <c r="R25" s="16"/>
      <c r="S25" s="16"/>
      <c r="T25" s="16"/>
      <c r="U25" s="16"/>
      <c r="V25" s="16"/>
      <c r="W25" s="16"/>
      <c r="X25" s="16"/>
      <c r="Y25" s="16"/>
      <c r="Z25" s="17"/>
      <c r="AA25" s="1" t="s">
        <v>14</v>
      </c>
      <c r="AB25" s="9" t="s">
        <v>10</v>
      </c>
      <c r="AC25" s="2"/>
      <c r="AD25" s="2"/>
      <c r="AE25" s="2"/>
    </row>
    <row r="26" spans="2:31" ht="15" customHeight="1">
      <c r="B26" s="22"/>
      <c r="C26" s="22"/>
      <c r="D26" s="15" t="s">
        <v>20</v>
      </c>
      <c r="E26" s="16"/>
      <c r="F26" s="16"/>
      <c r="G26" s="17"/>
      <c r="H26" s="8">
        <f>COUNTA(C9:C24)</f>
        <v>15</v>
      </c>
      <c r="I26" s="8">
        <v>100</v>
      </c>
      <c r="J26" s="15" t="s">
        <v>20</v>
      </c>
      <c r="K26" s="16"/>
      <c r="L26" s="16"/>
      <c r="M26" s="16"/>
      <c r="N26" s="17"/>
      <c r="O26" s="8">
        <f>COUNTA(C9:C24)</f>
        <v>15</v>
      </c>
      <c r="P26" s="8">
        <v>100</v>
      </c>
      <c r="Q26" s="15" t="s">
        <v>20</v>
      </c>
      <c r="R26" s="16"/>
      <c r="S26" s="16"/>
      <c r="T26" s="16"/>
      <c r="U26" s="16"/>
      <c r="V26" s="16"/>
      <c r="W26" s="16"/>
      <c r="X26" s="16"/>
      <c r="Y26" s="16"/>
      <c r="Z26" s="17"/>
      <c r="AA26" s="8">
        <f>COUNTA(C9:C24)</f>
        <v>15</v>
      </c>
      <c r="AB26" s="8">
        <v>100</v>
      </c>
      <c r="AC26" s="2"/>
      <c r="AD26" s="2"/>
      <c r="AE26" s="2"/>
    </row>
    <row r="27" spans="2:31" ht="15" customHeight="1">
      <c r="B27" s="22"/>
      <c r="C27" s="22"/>
      <c r="D27" s="15" t="s">
        <v>25</v>
      </c>
      <c r="E27" s="16"/>
      <c r="F27" s="16"/>
      <c r="G27" s="17"/>
      <c r="H27" s="12">
        <f>COUNTIF(I9:I24,"І ур")</f>
        <v>0</v>
      </c>
      <c r="I27" s="3">
        <f>(H27/H26)*100</f>
        <v>0</v>
      </c>
      <c r="J27" s="15" t="s">
        <v>25</v>
      </c>
      <c r="K27" s="16"/>
      <c r="L27" s="16"/>
      <c r="M27" s="16"/>
      <c r="N27" s="17"/>
      <c r="O27" s="12">
        <f>COUNTIF(P9:P24,"І ур")</f>
        <v>0</v>
      </c>
      <c r="P27" s="3">
        <f>(O27/O26)*100</f>
        <v>0</v>
      </c>
      <c r="Q27" s="15" t="s">
        <v>25</v>
      </c>
      <c r="R27" s="16"/>
      <c r="S27" s="16"/>
      <c r="T27" s="16"/>
      <c r="U27" s="16"/>
      <c r="V27" s="16"/>
      <c r="W27" s="16"/>
      <c r="X27" s="16"/>
      <c r="Y27" s="16"/>
      <c r="Z27" s="17"/>
      <c r="AA27" s="12">
        <f>COUNTIF(AB9:AB24,"І ур")</f>
        <v>0</v>
      </c>
      <c r="AB27" s="3">
        <f>(AA27/AA26)*100</f>
        <v>0</v>
      </c>
      <c r="AC27" s="2"/>
      <c r="AD27" s="2"/>
      <c r="AE27" s="2"/>
    </row>
    <row r="28" spans="2:31" ht="15" customHeight="1">
      <c r="B28" s="22"/>
      <c r="C28" s="22"/>
      <c r="D28" s="15" t="s">
        <v>26</v>
      </c>
      <c r="E28" s="16"/>
      <c r="F28" s="16"/>
      <c r="G28" s="17"/>
      <c r="H28" s="12">
        <f>COUNTIF(I9:I24,"ІІ ур")</f>
        <v>0</v>
      </c>
      <c r="I28" s="3">
        <f>(H28/H26)*100</f>
        <v>0</v>
      </c>
      <c r="J28" s="15" t="s">
        <v>26</v>
      </c>
      <c r="K28" s="16"/>
      <c r="L28" s="16"/>
      <c r="M28" s="16"/>
      <c r="N28" s="17"/>
      <c r="O28" s="12">
        <f>COUNTIF(P9:P24,"ІІ ур")</f>
        <v>0</v>
      </c>
      <c r="P28" s="3">
        <f>(O28/O26)*100</f>
        <v>0</v>
      </c>
      <c r="Q28" s="15" t="s">
        <v>26</v>
      </c>
      <c r="R28" s="16"/>
      <c r="S28" s="16"/>
      <c r="T28" s="16"/>
      <c r="U28" s="16"/>
      <c r="V28" s="16"/>
      <c r="W28" s="16"/>
      <c r="X28" s="16"/>
      <c r="Y28" s="16"/>
      <c r="Z28" s="17"/>
      <c r="AA28" s="12">
        <f>COUNTIF(AB9:AB24,"ІІ ур")</f>
        <v>0</v>
      </c>
      <c r="AB28" s="3">
        <f>(AA28/AA26)*100</f>
        <v>0</v>
      </c>
      <c r="AC28" s="2"/>
      <c r="AD28" s="2"/>
      <c r="AE28" s="2"/>
    </row>
    <row r="29" spans="2:31" ht="15" customHeight="1">
      <c r="B29" s="22"/>
      <c r="C29" s="22"/>
      <c r="D29" s="15" t="s">
        <v>27</v>
      </c>
      <c r="E29" s="16"/>
      <c r="F29" s="16"/>
      <c r="G29" s="17"/>
      <c r="H29" s="12">
        <f>COUNTIF(I9:I24,"ІІІ ур")</f>
        <v>15</v>
      </c>
      <c r="I29" s="3">
        <f>(H29/H26)*100</f>
        <v>100</v>
      </c>
      <c r="J29" s="15" t="s">
        <v>27</v>
      </c>
      <c r="K29" s="16"/>
      <c r="L29" s="16"/>
      <c r="M29" s="16"/>
      <c r="N29" s="17"/>
      <c r="O29" s="12">
        <f>COUNTIF(P9:P24,"ІІІ ур")</f>
        <v>15</v>
      </c>
      <c r="P29" s="3">
        <f>(O29/O26)*100</f>
        <v>100</v>
      </c>
      <c r="Q29" s="15" t="s">
        <v>27</v>
      </c>
      <c r="R29" s="16"/>
      <c r="S29" s="16"/>
      <c r="T29" s="16"/>
      <c r="U29" s="16"/>
      <c r="V29" s="16"/>
      <c r="W29" s="16"/>
      <c r="X29" s="16"/>
      <c r="Y29" s="16"/>
      <c r="Z29" s="17"/>
      <c r="AA29" s="12">
        <f>COUNTIF(AB9:AB24,"ІІІ ур")</f>
        <v>15</v>
      </c>
      <c r="AB29" s="3">
        <f>(AA29/AA26)*100</f>
        <v>100</v>
      </c>
      <c r="AC29" s="2"/>
      <c r="AD29" s="2"/>
      <c r="AE29" s="2"/>
    </row>
    <row r="30" spans="2:31">
      <c r="B30" s="22"/>
      <c r="C30" s="22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  <c r="AD30" s="1" t="s">
        <v>14</v>
      </c>
      <c r="AE30" s="9" t="s">
        <v>10</v>
      </c>
    </row>
    <row r="31" spans="2:31">
      <c r="B31" s="22"/>
      <c r="C31" s="22"/>
      <c r="D31" s="24" t="s">
        <v>21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8">
        <f>COUNTA(C9:C24)</f>
        <v>15</v>
      </c>
      <c r="AE31" s="8">
        <v>100</v>
      </c>
    </row>
    <row r="32" spans="2:31">
      <c r="B32" s="22"/>
      <c r="C32" s="22"/>
      <c r="D32" s="28" t="s">
        <v>22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2">
        <f>COUNTIF(AE9:AE24,"І ур")</f>
        <v>0</v>
      </c>
      <c r="AE32" s="3">
        <f>(AD32/AD31)*100</f>
        <v>0</v>
      </c>
    </row>
    <row r="33" spans="2:31">
      <c r="B33" s="22"/>
      <c r="C33" s="22"/>
      <c r="D33" s="28" t="s">
        <v>23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2">
        <f>COUNTIF(AE9:AE24,"ІІ ур")</f>
        <v>0</v>
      </c>
      <c r="AE33" s="3">
        <f>(AD33/AD31)*100</f>
        <v>0</v>
      </c>
    </row>
    <row r="34" spans="2:31">
      <c r="B34" s="23"/>
      <c r="C34" s="23"/>
      <c r="D34" s="28" t="s">
        <v>24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12">
        <f>COUNTIF(AE9:AE24,"ІІІ ур")</f>
        <v>15</v>
      </c>
      <c r="AE34" s="3">
        <f>(AD34/AD31)*100</f>
        <v>100</v>
      </c>
    </row>
    <row r="91" spans="10:11">
      <c r="J91" s="10">
        <v>1</v>
      </c>
      <c r="K91" s="10" t="s">
        <v>17</v>
      </c>
    </row>
    <row r="92" spans="10:11">
      <c r="J92" s="10">
        <v>1.6</v>
      </c>
      <c r="K92" s="10" t="s">
        <v>18</v>
      </c>
    </row>
    <row r="93" spans="10:11">
      <c r="J93" s="10">
        <v>2.6</v>
      </c>
      <c r="K93" s="10" t="s">
        <v>19</v>
      </c>
    </row>
  </sheetData>
  <mergeCells count="43"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Z7:Z8"/>
    <mergeCell ref="AD7:AD8"/>
    <mergeCell ref="AE7:AE8"/>
    <mergeCell ref="G7:G8"/>
    <mergeCell ref="AA7:AA8"/>
    <mergeCell ref="AB7:AB8"/>
    <mergeCell ref="D32:AC32"/>
    <mergeCell ref="D33:AC33"/>
    <mergeCell ref="D34:AC34"/>
    <mergeCell ref="B25:B34"/>
    <mergeCell ref="C25:C34"/>
    <mergeCell ref="D25:G25"/>
    <mergeCell ref="D26:G26"/>
    <mergeCell ref="D27:G27"/>
    <mergeCell ref="D28:G28"/>
    <mergeCell ref="D29:G29"/>
    <mergeCell ref="J25:N25"/>
    <mergeCell ref="J26:N26"/>
    <mergeCell ref="J27:N27"/>
    <mergeCell ref="D31:AC31"/>
    <mergeCell ref="J28:N28"/>
    <mergeCell ref="J29:N29"/>
    <mergeCell ref="H7:H8"/>
    <mergeCell ref="I7:I8"/>
    <mergeCell ref="N7:N8"/>
    <mergeCell ref="O7:O8"/>
    <mergeCell ref="P7:P8"/>
    <mergeCell ref="D30:AC30"/>
    <mergeCell ref="Q25:Z25"/>
    <mergeCell ref="Q26:Z26"/>
    <mergeCell ref="Q27:Z27"/>
    <mergeCell ref="Q28:Z28"/>
    <mergeCell ref="Q29:Z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2023-03-28T16:34:48Z</dcterms:modified>
</cp:coreProperties>
</file>