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5" windowWidth="9945" windowHeight="7950" activeTab="2"/>
  </bookViews>
  <sheets>
    <sheet name="5-6 старт" sheetId="7" r:id="rId1"/>
    <sheet name="5-6 промежуток" sheetId="8" r:id="rId2"/>
    <sheet name="5-6 итог" sheetId="9" r:id="rId3"/>
  </sheets>
  <definedNames>
    <definedName name="_xlnm._FilterDatabase" localSheetId="0" hidden="1">'5-6 старт'!$I$2:$I$33</definedName>
  </definedNames>
  <calcPr calcId="124519"/>
</workbook>
</file>

<file path=xl/calcChain.xml><?xml version="1.0" encoding="utf-8"?>
<calcChain xmlns="http://schemas.openxmlformats.org/spreadsheetml/2006/main">
  <c r="M23" i="9"/>
  <c r="M15"/>
  <c r="M29"/>
  <c r="M11"/>
  <c r="M12"/>
  <c r="M13"/>
  <c r="M14"/>
  <c r="M16"/>
  <c r="M17"/>
  <c r="M18"/>
  <c r="M19"/>
  <c r="M20"/>
  <c r="M21"/>
  <c r="M22"/>
  <c r="L26"/>
  <c r="M26" s="1"/>
  <c r="L27"/>
  <c r="M27" s="1"/>
  <c r="L28"/>
  <c r="M28" s="1"/>
  <c r="L29"/>
  <c r="L30"/>
  <c r="M30" s="1"/>
  <c r="L31"/>
  <c r="M31" s="1"/>
  <c r="L32"/>
  <c r="M32" s="1"/>
  <c r="AF42"/>
  <c r="AF41"/>
  <c r="AF40"/>
  <c r="AC37"/>
  <c r="AC36"/>
  <c r="AC35"/>
  <c r="U37"/>
  <c r="U36"/>
  <c r="U35"/>
  <c r="M37"/>
  <c r="M36"/>
  <c r="M35"/>
  <c r="AE40" i="8"/>
  <c r="AE39"/>
  <c r="AE38"/>
  <c r="AB35"/>
  <c r="AB34"/>
  <c r="AB33"/>
  <c r="S35"/>
  <c r="S34"/>
  <c r="S33"/>
  <c r="K35"/>
  <c r="K34"/>
  <c r="K33"/>
  <c r="AE33" i="7"/>
  <c r="AE32"/>
  <c r="AE31"/>
  <c r="AB28"/>
  <c r="AB27"/>
  <c r="AB26"/>
  <c r="P28"/>
  <c r="P27"/>
  <c r="P26"/>
  <c r="I28"/>
  <c r="I27"/>
  <c r="I26"/>
  <c r="AB10" i="9" l="1"/>
  <c r="AC10" s="1"/>
  <c r="AB11"/>
  <c r="AC11" s="1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B24"/>
  <c r="AC24" s="1"/>
  <c r="AB25"/>
  <c r="AC25" s="1"/>
  <c r="AB26"/>
  <c r="AC26" s="1"/>
  <c r="AB27"/>
  <c r="AC27" s="1"/>
  <c r="AB28"/>
  <c r="AC28" s="1"/>
  <c r="AB29"/>
  <c r="AC29" s="1"/>
  <c r="AB30"/>
  <c r="AC30" s="1"/>
  <c r="AB31"/>
  <c r="AC31" s="1"/>
  <c r="AB32"/>
  <c r="AC32" s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L10"/>
  <c r="M10" s="1"/>
  <c r="L11"/>
  <c r="L12"/>
  <c r="L13"/>
  <c r="L14"/>
  <c r="L15"/>
  <c r="L16"/>
  <c r="L17"/>
  <c r="L18"/>
  <c r="L19"/>
  <c r="L20"/>
  <c r="L21"/>
  <c r="L22"/>
  <c r="L23"/>
  <c r="L24"/>
  <c r="M24" s="1"/>
  <c r="L25"/>
  <c r="M25" s="1"/>
  <c r="K10"/>
  <c r="AD10" s="1"/>
  <c r="AE10" s="1"/>
  <c r="AF10" s="1"/>
  <c r="K11"/>
  <c r="AD11" s="1"/>
  <c r="AE11" s="1"/>
  <c r="AF11" s="1"/>
  <c r="K12"/>
  <c r="AD12" s="1"/>
  <c r="AE12" s="1"/>
  <c r="AF12" s="1"/>
  <c r="K13"/>
  <c r="K14"/>
  <c r="K15"/>
  <c r="AD15" s="1"/>
  <c r="AE15" s="1"/>
  <c r="AF15" s="1"/>
  <c r="K16"/>
  <c r="K17"/>
  <c r="K18"/>
  <c r="K19"/>
  <c r="AD19" s="1"/>
  <c r="AE19" s="1"/>
  <c r="AF19" s="1"/>
  <c r="K20"/>
  <c r="K21"/>
  <c r="K22"/>
  <c r="K23"/>
  <c r="K24"/>
  <c r="K25"/>
  <c r="K26"/>
  <c r="K27"/>
  <c r="K28"/>
  <c r="K29"/>
  <c r="K30"/>
  <c r="K31"/>
  <c r="K32"/>
  <c r="AB9"/>
  <c r="AC9" s="1"/>
  <c r="AA9"/>
  <c r="T9"/>
  <c r="U9" s="1"/>
  <c r="S9"/>
  <c r="L9"/>
  <c r="M9" s="1"/>
  <c r="K9"/>
  <c r="AD9" s="1"/>
  <c r="AE9" s="1"/>
  <c r="AF9" s="1"/>
  <c r="AA9" i="8"/>
  <c r="AB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I9"/>
  <c r="AC9" s="1"/>
  <c r="AD9" s="1"/>
  <c r="AE9" s="1"/>
  <c r="I10"/>
  <c r="AC10" s="1"/>
  <c r="AD10" s="1"/>
  <c r="AE10" s="1"/>
  <c r="I11"/>
  <c r="AC11" s="1"/>
  <c r="AD11" s="1"/>
  <c r="AE11" s="1"/>
  <c r="I12"/>
  <c r="AC12" s="1"/>
  <c r="AD12" s="1"/>
  <c r="AE12" s="1"/>
  <c r="I13"/>
  <c r="AC13" s="1"/>
  <c r="AD13" s="1"/>
  <c r="AE13" s="1"/>
  <c r="I14"/>
  <c r="AC14" s="1"/>
  <c r="AD14" s="1"/>
  <c r="AE14" s="1"/>
  <c r="I15"/>
  <c r="AC15" s="1"/>
  <c r="AD15" s="1"/>
  <c r="AE15" s="1"/>
  <c r="I16"/>
  <c r="AC16" s="1"/>
  <c r="AD16" s="1"/>
  <c r="AE16" s="1"/>
  <c r="I17"/>
  <c r="AC17" s="1"/>
  <c r="AD17" s="1"/>
  <c r="AE17" s="1"/>
  <c r="I18"/>
  <c r="AC18" s="1"/>
  <c r="AD18" s="1"/>
  <c r="AE18" s="1"/>
  <c r="I19"/>
  <c r="AC19" s="1"/>
  <c r="AD19" s="1"/>
  <c r="AE19" s="1"/>
  <c r="I20"/>
  <c r="AC20" s="1"/>
  <c r="AD20" s="1"/>
  <c r="AE20" s="1"/>
  <c r="I21"/>
  <c r="AC21" s="1"/>
  <c r="AD21" s="1"/>
  <c r="AE21" s="1"/>
  <c r="I22"/>
  <c r="AC22" s="1"/>
  <c r="AD22" s="1"/>
  <c r="AE22" s="1"/>
  <c r="I23"/>
  <c r="AC23" s="1"/>
  <c r="AD23" s="1"/>
  <c r="AE23" s="1"/>
  <c r="I24"/>
  <c r="AC24" s="1"/>
  <c r="AD24" s="1"/>
  <c r="AE24" s="1"/>
  <c r="I25"/>
  <c r="AC25" s="1"/>
  <c r="AD25" s="1"/>
  <c r="AE25" s="1"/>
  <c r="I26"/>
  <c r="AC26" s="1"/>
  <c r="AD26" s="1"/>
  <c r="AE26" s="1"/>
  <c r="I27"/>
  <c r="AC27" s="1"/>
  <c r="AD27" s="1"/>
  <c r="AE27" s="1"/>
  <c r="I28"/>
  <c r="AC28" s="1"/>
  <c r="AD28" s="1"/>
  <c r="AE28" s="1"/>
  <c r="I29"/>
  <c r="AC29" s="1"/>
  <c r="AD29" s="1"/>
  <c r="AE29" s="1"/>
  <c r="I30"/>
  <c r="AC30" s="1"/>
  <c r="AD30" s="1"/>
  <c r="AE30" s="1"/>
  <c r="AA8"/>
  <c r="AB8" s="1"/>
  <c r="Z8"/>
  <c r="R8"/>
  <c r="S8" s="1"/>
  <c r="Q8"/>
  <c r="J8"/>
  <c r="K8" s="1"/>
  <c r="I8"/>
  <c r="AC8" s="1"/>
  <c r="AD8" s="1"/>
  <c r="AE8" s="1"/>
  <c r="AC10" i="7"/>
  <c r="AD10" s="1"/>
  <c r="AE10" s="1"/>
  <c r="AC11"/>
  <c r="AD11" s="1"/>
  <c r="AE11" s="1"/>
  <c r="AC12"/>
  <c r="AD12" s="1"/>
  <c r="AE12" s="1"/>
  <c r="AC13"/>
  <c r="AD13" s="1"/>
  <c r="AE13" s="1"/>
  <c r="AC14"/>
  <c r="AD14" s="1"/>
  <c r="AE14" s="1"/>
  <c r="AC15"/>
  <c r="AD15" s="1"/>
  <c r="AE15" s="1"/>
  <c r="AC16"/>
  <c r="AD16" s="1"/>
  <c r="AE16" s="1"/>
  <c r="AC17"/>
  <c r="AD17" s="1"/>
  <c r="AE17" s="1"/>
  <c r="AC18"/>
  <c r="AD18" s="1"/>
  <c r="AE18" s="1"/>
  <c r="AC19"/>
  <c r="AD19" s="1"/>
  <c r="AE19" s="1"/>
  <c r="AC20"/>
  <c r="AD20" s="1"/>
  <c r="AE20" s="1"/>
  <c r="AC21"/>
  <c r="AD21" s="1"/>
  <c r="AE21" s="1"/>
  <c r="AC22"/>
  <c r="AD22" s="1"/>
  <c r="AE22" s="1"/>
  <c r="AC23"/>
  <c r="AD23" s="1"/>
  <c r="AE23" s="1"/>
  <c r="AC9"/>
  <c r="AD9" s="1"/>
  <c r="AE9" s="1"/>
  <c r="AD32" i="9" l="1"/>
  <c r="AE32" s="1"/>
  <c r="AF32" s="1"/>
  <c r="AD13"/>
  <c r="AE13" s="1"/>
  <c r="AF13" s="1"/>
  <c r="AD14"/>
  <c r="AE14" s="1"/>
  <c r="AF14" s="1"/>
  <c r="AD28"/>
  <c r="AE28" s="1"/>
  <c r="AF28" s="1"/>
  <c r="AD20"/>
  <c r="AE20" s="1"/>
  <c r="AF20" s="1"/>
  <c r="AD16"/>
  <c r="AE16" s="1"/>
  <c r="AF16" s="1"/>
  <c r="AD30"/>
  <c r="AE30" s="1"/>
  <c r="AF30" s="1"/>
  <c r="AD26"/>
  <c r="AE26" s="1"/>
  <c r="AF26" s="1"/>
  <c r="AD22"/>
  <c r="AE22" s="1"/>
  <c r="AF22" s="1"/>
  <c r="AD18"/>
  <c r="AE18" s="1"/>
  <c r="AF18" s="1"/>
  <c r="AD17"/>
  <c r="AE17" s="1"/>
  <c r="AF17" s="1"/>
  <c r="AD24"/>
  <c r="AE24" s="1"/>
  <c r="AF24" s="1"/>
  <c r="AD31"/>
  <c r="AE31" s="1"/>
  <c r="AF31" s="1"/>
  <c r="AD27"/>
  <c r="AE27" s="1"/>
  <c r="AF27" s="1"/>
  <c r="AD23"/>
  <c r="AE23" s="1"/>
  <c r="AF23" s="1"/>
  <c r="AD29"/>
  <c r="AE29" s="1"/>
  <c r="AF29" s="1"/>
  <c r="AD25"/>
  <c r="AE25" s="1"/>
  <c r="AF25" s="1"/>
  <c r="AD21"/>
  <c r="AE21" s="1"/>
  <c r="AF21" s="1"/>
</calcChain>
</file>

<file path=xl/sharedStrings.xml><?xml version="1.0" encoding="utf-8"?>
<sst xmlns="http://schemas.openxmlformats.org/spreadsheetml/2006/main" count="582" uniqueCount="108">
  <si>
    <t xml:space="preserve">Лист наблюдения 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</si>
  <si>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</si>
  <si>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</si>
  <si>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</si>
  <si>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</si>
  <si>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</si>
  <si>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</si>
  <si>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</si>
  <si>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</si>
  <si>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</si>
  <si>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</si>
  <si>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</si>
  <si>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</si>
  <si>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к-во</t>
  </si>
  <si>
    <t>уровень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</si>
  <si>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</si>
  <si>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</si>
  <si>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</si>
  <si>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</si>
  <si>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</si>
  <si>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</si>
  <si>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</si>
  <si>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</si>
  <si>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</si>
  <si>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</si>
  <si>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</si>
  <si>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ІІІ уровеньь</t>
  </si>
  <si>
    <t>5-6-П.1 называет части суток: утро, день, ночь, дни: сегодня, вчера, завтра, понятия: быстро, медленно, определяет положение предметов в пространстве по отношению к себе;</t>
  </si>
  <si>
    <t>5-6-П.2 находит способы решения различных проблем с помощью пробующих действий;</t>
  </si>
  <si>
    <t>5-6-П.3 устанавливает простейшие причинно-следственные связи.</t>
  </si>
  <si>
    <t>5-6-П.4 называет и различает предметы, определяет их размер, цвет, форму, материал, из которого они сделаны;</t>
  </si>
  <si>
    <t>5-6-П.5 умеет их классифицировать;</t>
  </si>
  <si>
    <t>5-6-П.6 различает и называет строительные детали, использует их с учетом конструктивных свойств;</t>
  </si>
  <si>
    <t>5-6-П.7 умеет обыграть свои постройки.</t>
  </si>
  <si>
    <t>5-6-П.8 называет домашних и диких животных и их детенышей, домашних птиц;</t>
  </si>
  <si>
    <t>5-6-П.9 называет комнатные растения, растения на территории детского сада;</t>
  </si>
  <si>
    <t>5-6-П.10 называет насекомых, имеет элементарные сведения;</t>
  </si>
  <si>
    <t>5-6-П.11 имеет представление о пресмыкающихся, их внешнем виде и способы их передвижения</t>
  </si>
  <si>
    <t>5-6-П.12 устанавливает простейшие связи в сезонных изменениях в природе;</t>
  </si>
  <si>
    <t>5-6-П.13 проявляет интерес и любознательность к элементарному экспериментированию;</t>
  </si>
  <si>
    <t>5-6-П.14 называет ситуации и действия, которые могут нанести вред природе;</t>
  </si>
  <si>
    <t>5-6-П.15 называет животных, находящихся под угрозой исчезновения и занесенных в "Красную книгу";</t>
  </si>
  <si>
    <t>5-6-П.16 знает элементарные правила поведения в природе.</t>
  </si>
  <si>
    <t>5-6-П.1 знает значение слов "один", "одна", "одно";</t>
  </si>
  <si>
    <t>5-6-П.2 знает прямой и обратный счет в пределах 10;</t>
  </si>
  <si>
    <t>5-6-П.3 умеет устанавливать размерные отношения между 5 и более предметами;</t>
  </si>
  <si>
    <t>5-6-П.4 знает и называет геометрические фигуры;</t>
  </si>
  <si>
    <t>5-6-П.5 ориентируется на листе бумаги, называет последовательно дни недели, времена года.</t>
  </si>
  <si>
    <t>5-6-П.6 называет и различает основные детали строительных материалов;</t>
  </si>
  <si>
    <t>5-6-П.7 умеет создавать разные по величине конструкции;</t>
  </si>
  <si>
    <t>5-6-П.8 складывает квадратную бумагу при изготовлении поделок;</t>
  </si>
  <si>
    <t>5-6-П.9 знает несколько простых обобщенных способов конструирования и использует одни и те же способы для получения разных результатов;</t>
  </si>
  <si>
    <t>5-6-П.10 умеет конструировать предметы из различных материалов, знает их названия.</t>
  </si>
  <si>
    <t>5-6-П.11 знает некоторые явления неживой природы;</t>
  </si>
  <si>
    <t>5-6-П.12 умеет самостоятельно экспериментировать со знакомыми материалами;</t>
  </si>
  <si>
    <t>5-6-П.13 узнает и называет по картинкам лесные ягоды и грибы</t>
  </si>
  <si>
    <t>5-6-П.14 проявляет бережное отношение к хлебу, к людям труда;</t>
  </si>
  <si>
    <t>5-6-П.15 различает и называет перелетных и зимующих птиц, животных и их детенышей, обитающих на территории Казахстана;</t>
  </si>
  <si>
    <t>5-6-П.16 определяет, что для роста и развития живых объектов необходимы вода, свет, воздух, питание и бережное отношение окружающих.</t>
  </si>
  <si>
    <t>5-6-П.1 умеет выделять составные части множества;</t>
  </si>
  <si>
    <t>5-6-П.2 знает числа и цифры в пределах 10 и считает в прямом и обратном порядке;</t>
  </si>
  <si>
    <t>5-6-П.3 решает простейшие примеры и задачи; использует в речи математические термины, отражающие отношения между предметами по количеству и величине;</t>
  </si>
  <si>
    <t>5-6-П.4 знает и различает геометрические фигуры и тела;</t>
  </si>
  <si>
    <t>5-6-П.5 ориентируется в пространстве и на листе бумаги;</t>
  </si>
  <si>
    <t>5-6-П.6 называет дни недели, месяцы года;</t>
  </si>
  <si>
    <t>5-6-П.7 определяет по весу предметы, знает, что вес предметы не зависят от его размера.</t>
  </si>
  <si>
    <t>5-6-П.8 конструирует из бросового и природного материала;</t>
  </si>
  <si>
    <t>5-6-П.9 конструирует по условию, замыслу;</t>
  </si>
  <si>
    <t>5-6-П.10 работает коллективно;</t>
  </si>
  <si>
    <t>5-6-П.11 преобразовывает плоскостные бумажные формы в объемные;</t>
  </si>
  <si>
    <t>5-6-П.12 соблюдает порядок на рабочем месте.</t>
  </si>
  <si>
    <t>5-6-П.13 умеет экспериментировать со знакомыми материалами, устанавливать причинно-следственные связи;</t>
  </si>
  <si>
    <t>5-6-П.14 умеет различать и называть перелетных и зимующих птиц, знает о пользе птиц;</t>
  </si>
  <si>
    <t>5-6-П.15 называет и различает по характерным признакам животных и их детенышей, обитающих на территории Казахстана;</t>
  </si>
  <si>
    <t>5-6-П.16 называет животных, находящихся под угрозой исчезновения и занесенных в "Красную книгу";</t>
  </si>
  <si>
    <t>5-6-П.17 умеет устанавливать причинно-следственные зависимости взаимодействия человека с природой.</t>
  </si>
  <si>
    <t xml:space="preserve">результатов диагностики стартового контроля в группе предшкольной подготовки (от 5 лет) </t>
  </si>
  <si>
    <t>Амирханова Амира</t>
  </si>
  <si>
    <t>Аскаров Адиль</t>
  </si>
  <si>
    <t>Алибеков Азим</t>
  </si>
  <si>
    <t>Баисакалова Адия</t>
  </si>
  <si>
    <t>Баисакалов Абулхаирхан</t>
  </si>
  <si>
    <t>Галымжанулы Дарын</t>
  </si>
  <si>
    <t>Емельянинко Денис</t>
  </si>
  <si>
    <t>Изтурганова Азалия</t>
  </si>
  <si>
    <t>Карий Дима</t>
  </si>
  <si>
    <t>Кенжебекова Аруна</t>
  </si>
  <si>
    <t>Кылышбай Алинур</t>
  </si>
  <si>
    <t>Молдагазина Еркеназ</t>
  </si>
  <si>
    <t>Франц Эрнест</t>
  </si>
  <si>
    <t>Шинина Лия</t>
  </si>
  <si>
    <t>Таишибаева Аисана</t>
  </si>
  <si>
    <t>II</t>
  </si>
  <si>
    <t>III</t>
  </si>
  <si>
    <t>I</t>
  </si>
  <si>
    <t xml:space="preserve">Учебный год: __2021-2022__________       Группа:___№9__________________     Дата проведения:_10- 20 сентября__________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</si>
  <si>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</si>
  <si>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Амиргали Мухамеджан</t>
  </si>
  <si>
    <t>Асылбек Айша</t>
  </si>
  <si>
    <t>Алдаберген Меруерт</t>
  </si>
  <si>
    <t>Дулаткызы Дания</t>
  </si>
  <si>
    <t>Жумагазин Арсен</t>
  </si>
  <si>
    <t>Сембай Сагыныш</t>
  </si>
  <si>
    <t>Смагул Муслим</t>
  </si>
  <si>
    <t>Усен Акаман</t>
  </si>
  <si>
    <t>Утетлеу Каусар</t>
  </si>
  <si>
    <t xml:space="preserve">Учебный год: _2021- 2022___________       Группа:_№ 9 " Красная шапочка"___________     Дата проведения:_январь__________ </t>
  </si>
  <si>
    <t xml:space="preserve">Учебный год: 2020-2021____________       Группа:9_____________________     Дата проведения:май___________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</si>
</sst>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2" fontId="1" fillId="0" borderId="1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7" xfId="0" applyFont="1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2" fillId="3" borderId="1" xfId="0" applyNumberFormat="1" applyFont="1" applyFill="1" applyBorder="1"/>
    <xf numFmtId="1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2"/>
  <sheetViews>
    <sheetView topLeftCell="D13" zoomScale="84" zoomScaleNormal="84" workbookViewId="0">
      <selection activeCell="AE32" sqref="AE32"/>
    </sheetView>
  </sheetViews>
  <sheetFormatPr defaultRowHeight="15"/>
  <cols>
    <col min="2" max="2" width="4.85546875" customWidth="1"/>
    <col min="3" max="3" width="33.85546875" customWidth="1"/>
    <col min="4" max="4" width="5.42578125" customWidth="1"/>
    <col min="5" max="5" width="5.28515625" customWidth="1"/>
    <col min="6" max="6" width="7.140625" customWidth="1"/>
    <col min="7" max="8" width="4.7109375" customWidth="1"/>
    <col min="9" max="9" width="8.28515625" customWidth="1"/>
    <col min="10" max="10" width="4.85546875" customWidth="1"/>
    <col min="11" max="11" width="4.28515625" customWidth="1"/>
    <col min="12" max="12" width="4.85546875" customWidth="1"/>
    <col min="13" max="14" width="4.5703125" customWidth="1"/>
    <col min="15" max="15" width="5.7109375" customWidth="1"/>
    <col min="16" max="16" width="9.28515625" customWidth="1"/>
    <col min="17" max="17" width="6.42578125" customWidth="1"/>
    <col min="18" max="18" width="5.7109375" customWidth="1"/>
    <col min="19" max="19" width="6.42578125" customWidth="1"/>
    <col min="20" max="20" width="8.85546875" customWidth="1"/>
    <col min="21" max="21" width="7.5703125" customWidth="1"/>
    <col min="22" max="22" width="8.42578125" customWidth="1"/>
    <col min="23" max="23" width="6.28515625" customWidth="1"/>
    <col min="24" max="24" width="9.7109375" customWidth="1"/>
    <col min="25" max="25" width="7.28515625" customWidth="1"/>
    <col min="26" max="26" width="4.42578125" customWidth="1"/>
    <col min="27" max="27" width="6.140625" customWidth="1"/>
    <col min="28" max="28" width="10.140625" customWidth="1"/>
    <col min="30" max="30" width="9.140625" style="10"/>
  </cols>
  <sheetData>
    <row r="2" spans="1:3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>
      <c r="A4" s="31" t="s">
        <v>95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6" spans="1:32">
      <c r="B6" s="32" t="s">
        <v>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2"/>
      <c r="AD6" s="32"/>
      <c r="AE6" s="32"/>
    </row>
    <row r="7" spans="1:32" ht="81" customHeight="1">
      <c r="B7" s="34" t="s">
        <v>2</v>
      </c>
      <c r="C7" s="35" t="s">
        <v>3</v>
      </c>
      <c r="D7" s="36" t="s">
        <v>10</v>
      </c>
      <c r="E7" s="37"/>
      <c r="F7" s="38"/>
      <c r="G7" s="21" t="s">
        <v>11</v>
      </c>
      <c r="H7" s="22" t="s">
        <v>12</v>
      </c>
      <c r="I7" s="23" t="s">
        <v>14</v>
      </c>
      <c r="J7" s="39" t="s">
        <v>4</v>
      </c>
      <c r="K7" s="39"/>
      <c r="L7" s="39"/>
      <c r="M7" s="39"/>
      <c r="N7" s="21" t="s">
        <v>11</v>
      </c>
      <c r="O7" s="22" t="s">
        <v>12</v>
      </c>
      <c r="P7" s="23" t="s">
        <v>14</v>
      </c>
      <c r="Q7" s="39" t="s">
        <v>5</v>
      </c>
      <c r="R7" s="39"/>
      <c r="S7" s="39"/>
      <c r="T7" s="39"/>
      <c r="U7" s="39"/>
      <c r="V7" s="39"/>
      <c r="W7" s="39"/>
      <c r="X7" s="39"/>
      <c r="Y7" s="39"/>
      <c r="Z7" s="21" t="s">
        <v>11</v>
      </c>
      <c r="AA7" s="22" t="s">
        <v>12</v>
      </c>
      <c r="AB7" s="23" t="s">
        <v>14</v>
      </c>
      <c r="AC7" s="40" t="s">
        <v>6</v>
      </c>
      <c r="AD7" s="42" t="s">
        <v>7</v>
      </c>
      <c r="AE7" s="43" t="s">
        <v>8</v>
      </c>
    </row>
    <row r="8" spans="1:32" ht="225" customHeight="1">
      <c r="B8" s="34"/>
      <c r="C8" s="34"/>
      <c r="D8" s="16" t="s">
        <v>27</v>
      </c>
      <c r="E8" s="16" t="s">
        <v>28</v>
      </c>
      <c r="F8" s="16" t="s">
        <v>29</v>
      </c>
      <c r="G8" s="21"/>
      <c r="H8" s="22"/>
      <c r="I8" s="23"/>
      <c r="J8" s="16" t="s">
        <v>30</v>
      </c>
      <c r="K8" s="16" t="s">
        <v>31</v>
      </c>
      <c r="L8" s="16" t="s">
        <v>32</v>
      </c>
      <c r="M8" s="16" t="s">
        <v>33</v>
      </c>
      <c r="N8" s="21"/>
      <c r="O8" s="22"/>
      <c r="P8" s="23"/>
      <c r="Q8" s="16" t="s">
        <v>34</v>
      </c>
      <c r="R8" s="16" t="s">
        <v>35</v>
      </c>
      <c r="S8" s="16" t="s">
        <v>36</v>
      </c>
      <c r="T8" s="16" t="s">
        <v>37</v>
      </c>
      <c r="U8" s="16" t="s">
        <v>38</v>
      </c>
      <c r="V8" s="16" t="s">
        <v>39</v>
      </c>
      <c r="W8" s="16" t="s">
        <v>40</v>
      </c>
      <c r="X8" s="16" t="s">
        <v>41</v>
      </c>
      <c r="Y8" s="16" t="s">
        <v>42</v>
      </c>
      <c r="Z8" s="21"/>
      <c r="AA8" s="22"/>
      <c r="AB8" s="23"/>
      <c r="AC8" s="41"/>
      <c r="AD8" s="42"/>
      <c r="AE8" s="43"/>
    </row>
    <row r="9" spans="1:32" ht="29.25" customHeight="1">
      <c r="B9" s="1">
        <v>1</v>
      </c>
      <c r="C9" s="1" t="s">
        <v>77</v>
      </c>
      <c r="D9" s="1">
        <v>1</v>
      </c>
      <c r="E9" s="1">
        <v>1</v>
      </c>
      <c r="F9" s="1">
        <v>1</v>
      </c>
      <c r="G9" s="4">
        <v>3</v>
      </c>
      <c r="H9" s="5" t="s">
        <v>94</v>
      </c>
      <c r="I9" s="14" t="s">
        <v>94</v>
      </c>
      <c r="J9" s="1" t="s">
        <v>94</v>
      </c>
      <c r="K9" s="1" t="s">
        <v>94</v>
      </c>
      <c r="L9" s="1" t="s">
        <v>94</v>
      </c>
      <c r="M9" s="1" t="s">
        <v>94</v>
      </c>
      <c r="N9" s="4">
        <v>4</v>
      </c>
      <c r="O9" s="5" t="s">
        <v>94</v>
      </c>
      <c r="P9" s="5" t="s">
        <v>94</v>
      </c>
      <c r="Q9" s="1" t="s">
        <v>94</v>
      </c>
      <c r="R9" s="1" t="s">
        <v>94</v>
      </c>
      <c r="S9" s="1" t="s">
        <v>94</v>
      </c>
      <c r="T9" s="1" t="s">
        <v>94</v>
      </c>
      <c r="U9" s="1" t="s">
        <v>94</v>
      </c>
      <c r="V9" s="1" t="s">
        <v>94</v>
      </c>
      <c r="W9" s="1" t="s">
        <v>94</v>
      </c>
      <c r="X9" s="1" t="s">
        <v>94</v>
      </c>
      <c r="Y9" s="1" t="s">
        <v>94</v>
      </c>
      <c r="Z9" s="4">
        <v>9</v>
      </c>
      <c r="AA9" s="5" t="s">
        <v>94</v>
      </c>
      <c r="AB9" s="14" t="s">
        <v>94</v>
      </c>
      <c r="AC9" s="7">
        <f>G9+N9+Z9</f>
        <v>16</v>
      </c>
      <c r="AD9" s="8">
        <f>AC9/16</f>
        <v>1</v>
      </c>
      <c r="AE9" s="14" t="str">
        <f t="shared" ref="AE9:AE23" si="0">IF(W9="","",VLOOKUP(AD9,$J$90:$K$92,2,TRUE))</f>
        <v>І ур</v>
      </c>
    </row>
    <row r="10" spans="1:32" ht="28.5" customHeight="1">
      <c r="B10" s="1">
        <v>2</v>
      </c>
      <c r="C10" s="1" t="s">
        <v>78</v>
      </c>
      <c r="D10" s="1" t="s">
        <v>92</v>
      </c>
      <c r="E10" s="1" t="s">
        <v>92</v>
      </c>
      <c r="F10" s="1" t="s">
        <v>92</v>
      </c>
      <c r="G10" s="4">
        <v>6</v>
      </c>
      <c r="H10" s="5" t="s">
        <v>92</v>
      </c>
      <c r="I10" s="14" t="s">
        <v>92</v>
      </c>
      <c r="J10" s="1" t="s">
        <v>93</v>
      </c>
      <c r="K10" s="1" t="s">
        <v>92</v>
      </c>
      <c r="L10" s="1" t="s">
        <v>93</v>
      </c>
      <c r="M10" s="1" t="s">
        <v>93</v>
      </c>
      <c r="N10" s="4">
        <v>11</v>
      </c>
      <c r="O10" s="5" t="s">
        <v>93</v>
      </c>
      <c r="P10" s="5" t="s">
        <v>93</v>
      </c>
      <c r="Q10" s="1" t="s">
        <v>93</v>
      </c>
      <c r="R10" s="1" t="s">
        <v>92</v>
      </c>
      <c r="S10" s="1" t="s">
        <v>93</v>
      </c>
      <c r="T10" s="1" t="s">
        <v>92</v>
      </c>
      <c r="U10" s="1" t="s">
        <v>93</v>
      </c>
      <c r="V10" s="1" t="s">
        <v>93</v>
      </c>
      <c r="W10" s="1" t="s">
        <v>92</v>
      </c>
      <c r="X10" s="1" t="s">
        <v>92</v>
      </c>
      <c r="Y10" s="1" t="s">
        <v>92</v>
      </c>
      <c r="Z10" s="4">
        <v>22</v>
      </c>
      <c r="AA10" s="5" t="s">
        <v>92</v>
      </c>
      <c r="AB10" s="14" t="s">
        <v>92</v>
      </c>
      <c r="AC10" s="7">
        <f t="shared" ref="AC10:AC23" si="1">G10+N10+Z10</f>
        <v>39</v>
      </c>
      <c r="AD10" s="8">
        <f t="shared" ref="AD10:AD23" si="2">AC10/16</f>
        <v>2.4375</v>
      </c>
      <c r="AE10" s="14" t="str">
        <f t="shared" si="0"/>
        <v>ІІ ур</v>
      </c>
    </row>
    <row r="11" spans="1:32" ht="30" customHeight="1">
      <c r="B11" s="1">
        <v>3</v>
      </c>
      <c r="C11" s="1" t="s">
        <v>79</v>
      </c>
      <c r="D11" s="1" t="s">
        <v>92</v>
      </c>
      <c r="E11" s="1" t="s">
        <v>94</v>
      </c>
      <c r="F11" s="1" t="s">
        <v>92</v>
      </c>
      <c r="G11" s="4">
        <v>5</v>
      </c>
      <c r="H11" s="5" t="s">
        <v>92</v>
      </c>
      <c r="I11" s="14" t="s">
        <v>92</v>
      </c>
      <c r="J11" s="1" t="s">
        <v>92</v>
      </c>
      <c r="K11" s="1" t="s">
        <v>92</v>
      </c>
      <c r="L11" s="1" t="s">
        <v>93</v>
      </c>
      <c r="M11" s="1" t="s">
        <v>93</v>
      </c>
      <c r="N11" s="4">
        <v>10</v>
      </c>
      <c r="O11" s="5" t="s">
        <v>93</v>
      </c>
      <c r="P11" s="5" t="s">
        <v>93</v>
      </c>
      <c r="Q11" s="1" t="s">
        <v>92</v>
      </c>
      <c r="R11" s="1" t="s">
        <v>92</v>
      </c>
      <c r="S11" s="1" t="s">
        <v>92</v>
      </c>
      <c r="T11" s="1" t="s">
        <v>92</v>
      </c>
      <c r="U11" s="1" t="s">
        <v>92</v>
      </c>
      <c r="V11" s="1" t="s">
        <v>94</v>
      </c>
      <c r="W11" s="1" t="s">
        <v>92</v>
      </c>
      <c r="X11" s="1" t="s">
        <v>92</v>
      </c>
      <c r="Y11" s="1" t="s">
        <v>92</v>
      </c>
      <c r="Z11" s="4">
        <v>17</v>
      </c>
      <c r="AA11" s="5" t="s">
        <v>92</v>
      </c>
      <c r="AB11" s="14" t="s">
        <v>92</v>
      </c>
      <c r="AC11" s="7">
        <f t="shared" si="1"/>
        <v>32</v>
      </c>
      <c r="AD11" s="8">
        <f t="shared" si="2"/>
        <v>2</v>
      </c>
      <c r="AE11" s="14" t="str">
        <f t="shared" si="0"/>
        <v>ІІ ур</v>
      </c>
    </row>
    <row r="12" spans="1:32" ht="28.5" customHeight="1">
      <c r="B12" s="1">
        <v>4</v>
      </c>
      <c r="C12" s="1" t="s">
        <v>80</v>
      </c>
      <c r="D12" s="1" t="s">
        <v>93</v>
      </c>
      <c r="E12" s="1" t="s">
        <v>92</v>
      </c>
      <c r="F12" s="1" t="s">
        <v>92</v>
      </c>
      <c r="G12" s="4">
        <v>7</v>
      </c>
      <c r="H12" s="5" t="s">
        <v>92</v>
      </c>
      <c r="I12" s="14" t="s">
        <v>92</v>
      </c>
      <c r="J12" s="1" t="s">
        <v>93</v>
      </c>
      <c r="K12" s="1" t="s">
        <v>92</v>
      </c>
      <c r="L12" s="1" t="s">
        <v>93</v>
      </c>
      <c r="M12" s="1" t="s">
        <v>93</v>
      </c>
      <c r="N12" s="4">
        <v>11</v>
      </c>
      <c r="O12" s="5" t="s">
        <v>93</v>
      </c>
      <c r="P12" s="5" t="s">
        <v>93</v>
      </c>
      <c r="Q12" s="1" t="s">
        <v>93</v>
      </c>
      <c r="R12" s="1" t="s">
        <v>92</v>
      </c>
      <c r="S12" s="1" t="s">
        <v>93</v>
      </c>
      <c r="T12" s="1" t="s">
        <v>92</v>
      </c>
      <c r="U12" s="1" t="s">
        <v>93</v>
      </c>
      <c r="V12" s="1" t="s">
        <v>93</v>
      </c>
      <c r="W12" s="1" t="s">
        <v>93</v>
      </c>
      <c r="X12" s="1" t="s">
        <v>92</v>
      </c>
      <c r="Y12" s="1" t="s">
        <v>93</v>
      </c>
      <c r="Z12" s="4">
        <v>21</v>
      </c>
      <c r="AA12" s="5" t="s">
        <v>92</v>
      </c>
      <c r="AB12" s="14" t="s">
        <v>92</v>
      </c>
      <c r="AC12" s="7">
        <f t="shared" si="1"/>
        <v>39</v>
      </c>
      <c r="AD12" s="8">
        <f t="shared" si="2"/>
        <v>2.4375</v>
      </c>
      <c r="AE12" s="14" t="str">
        <f t="shared" si="0"/>
        <v>ІІ ур</v>
      </c>
    </row>
    <row r="13" spans="1:32" ht="29.25" customHeight="1">
      <c r="B13" s="1">
        <v>5</v>
      </c>
      <c r="C13" s="1" t="s">
        <v>81</v>
      </c>
      <c r="D13" s="1" t="s">
        <v>94</v>
      </c>
      <c r="E13" s="1" t="s">
        <v>94</v>
      </c>
      <c r="F13" s="1" t="s">
        <v>94</v>
      </c>
      <c r="G13" s="4">
        <v>3</v>
      </c>
      <c r="H13" s="5" t="s">
        <v>94</v>
      </c>
      <c r="I13" s="14" t="s">
        <v>94</v>
      </c>
      <c r="J13" s="1" t="s">
        <v>94</v>
      </c>
      <c r="K13" s="1" t="s">
        <v>94</v>
      </c>
      <c r="L13" s="1" t="s">
        <v>94</v>
      </c>
      <c r="M13" s="1" t="s">
        <v>94</v>
      </c>
      <c r="N13" s="4">
        <v>4</v>
      </c>
      <c r="O13" s="5" t="s">
        <v>94</v>
      </c>
      <c r="P13" s="5" t="s">
        <v>94</v>
      </c>
      <c r="Q13" s="1" t="s">
        <v>94</v>
      </c>
      <c r="R13" s="1" t="s">
        <v>94</v>
      </c>
      <c r="S13" s="1" t="s">
        <v>94</v>
      </c>
      <c r="T13" s="1" t="s">
        <v>94</v>
      </c>
      <c r="U13" s="1" t="s">
        <v>94</v>
      </c>
      <c r="V13" s="1" t="s">
        <v>94</v>
      </c>
      <c r="W13" s="1" t="s">
        <v>94</v>
      </c>
      <c r="X13" s="1" t="s">
        <v>94</v>
      </c>
      <c r="Y13" s="1" t="s">
        <v>94</v>
      </c>
      <c r="Z13" s="4">
        <v>9</v>
      </c>
      <c r="AA13" s="5" t="s">
        <v>94</v>
      </c>
      <c r="AB13" s="14" t="s">
        <v>94</v>
      </c>
      <c r="AC13" s="7">
        <f t="shared" si="1"/>
        <v>16</v>
      </c>
      <c r="AD13" s="8">
        <f t="shared" si="2"/>
        <v>1</v>
      </c>
      <c r="AE13" s="14" t="str">
        <f t="shared" si="0"/>
        <v>І ур</v>
      </c>
    </row>
    <row r="14" spans="1:32" ht="30" customHeight="1">
      <c r="B14" s="1">
        <v>6</v>
      </c>
      <c r="C14" s="1" t="s">
        <v>82</v>
      </c>
      <c r="D14" s="1" t="s">
        <v>92</v>
      </c>
      <c r="E14" s="1" t="s">
        <v>92</v>
      </c>
      <c r="F14" s="1" t="s">
        <v>92</v>
      </c>
      <c r="G14" s="4">
        <v>6</v>
      </c>
      <c r="H14" s="5" t="s">
        <v>92</v>
      </c>
      <c r="I14" s="14" t="s">
        <v>92</v>
      </c>
      <c r="J14" s="1" t="s">
        <v>93</v>
      </c>
      <c r="K14" s="1" t="s">
        <v>92</v>
      </c>
      <c r="L14" s="1" t="s">
        <v>93</v>
      </c>
      <c r="M14" s="1" t="s">
        <v>93</v>
      </c>
      <c r="N14" s="4">
        <v>11</v>
      </c>
      <c r="O14" s="5" t="s">
        <v>93</v>
      </c>
      <c r="P14" s="5" t="s">
        <v>93</v>
      </c>
      <c r="Q14" s="1" t="s">
        <v>93</v>
      </c>
      <c r="R14" s="1" t="s">
        <v>92</v>
      </c>
      <c r="S14" s="1" t="s">
        <v>92</v>
      </c>
      <c r="T14" s="1" t="s">
        <v>92</v>
      </c>
      <c r="U14" s="1" t="s">
        <v>92</v>
      </c>
      <c r="V14" s="1" t="s">
        <v>93</v>
      </c>
      <c r="W14" s="1" t="s">
        <v>92</v>
      </c>
      <c r="X14" s="1" t="s">
        <v>92</v>
      </c>
      <c r="Y14" s="1" t="s">
        <v>93</v>
      </c>
      <c r="Z14" s="4">
        <v>22</v>
      </c>
      <c r="AA14" s="5" t="s">
        <v>92</v>
      </c>
      <c r="AB14" s="14" t="s">
        <v>92</v>
      </c>
      <c r="AC14" s="7">
        <f t="shared" si="1"/>
        <v>39</v>
      </c>
      <c r="AD14" s="8">
        <f t="shared" si="2"/>
        <v>2.4375</v>
      </c>
      <c r="AE14" s="14" t="str">
        <f t="shared" si="0"/>
        <v>ІІ ур</v>
      </c>
    </row>
    <row r="15" spans="1:32" ht="30" customHeight="1">
      <c r="B15" s="1">
        <v>7</v>
      </c>
      <c r="C15" s="1" t="s">
        <v>83</v>
      </c>
      <c r="D15" s="1" t="s">
        <v>92</v>
      </c>
      <c r="E15" s="1" t="s">
        <v>92</v>
      </c>
      <c r="F15" s="1" t="s">
        <v>92</v>
      </c>
      <c r="G15" s="4">
        <v>6</v>
      </c>
      <c r="H15" s="5" t="s">
        <v>92</v>
      </c>
      <c r="I15" s="14" t="s">
        <v>92</v>
      </c>
      <c r="J15" s="1" t="s">
        <v>92</v>
      </c>
      <c r="K15" s="1" t="s">
        <v>92</v>
      </c>
      <c r="L15" s="1" t="s">
        <v>93</v>
      </c>
      <c r="M15" s="1" t="s">
        <v>93</v>
      </c>
      <c r="N15" s="4">
        <v>10</v>
      </c>
      <c r="O15" s="5" t="s">
        <v>92</v>
      </c>
      <c r="P15" s="5" t="s">
        <v>92</v>
      </c>
      <c r="Q15" s="1" t="s">
        <v>92</v>
      </c>
      <c r="R15" s="1" t="s">
        <v>92</v>
      </c>
      <c r="S15" s="1" t="s">
        <v>92</v>
      </c>
      <c r="T15" s="1" t="s">
        <v>92</v>
      </c>
      <c r="U15" s="1" t="s">
        <v>92</v>
      </c>
      <c r="V15" s="1" t="s">
        <v>93</v>
      </c>
      <c r="W15" s="1" t="s">
        <v>92</v>
      </c>
      <c r="X15" s="1" t="s">
        <v>92</v>
      </c>
      <c r="Y15" s="1" t="s">
        <v>92</v>
      </c>
      <c r="Z15" s="4">
        <v>18</v>
      </c>
      <c r="AA15" s="5" t="s">
        <v>92</v>
      </c>
      <c r="AB15" s="14" t="s">
        <v>92</v>
      </c>
      <c r="AC15" s="7">
        <f t="shared" si="1"/>
        <v>34</v>
      </c>
      <c r="AD15" s="8">
        <f t="shared" si="2"/>
        <v>2.125</v>
      </c>
      <c r="AE15" s="14" t="str">
        <f t="shared" si="0"/>
        <v>ІІ ур</v>
      </c>
    </row>
    <row r="16" spans="1:32" ht="30" customHeight="1">
      <c r="B16" s="1">
        <v>8</v>
      </c>
      <c r="C16" s="1" t="s">
        <v>84</v>
      </c>
      <c r="D16" s="1" t="s">
        <v>92</v>
      </c>
      <c r="E16" s="1" t="s">
        <v>92</v>
      </c>
      <c r="F16" s="1" t="s">
        <v>92</v>
      </c>
      <c r="G16" s="4">
        <v>6</v>
      </c>
      <c r="H16" s="5" t="s">
        <v>92</v>
      </c>
      <c r="I16" s="14" t="s">
        <v>92</v>
      </c>
      <c r="J16" s="1" t="s">
        <v>93</v>
      </c>
      <c r="K16" s="1" t="s">
        <v>92</v>
      </c>
      <c r="L16" s="1" t="s">
        <v>93</v>
      </c>
      <c r="M16" s="1" t="s">
        <v>93</v>
      </c>
      <c r="N16" s="4">
        <v>11</v>
      </c>
      <c r="O16" s="5" t="s">
        <v>93</v>
      </c>
      <c r="P16" s="5" t="s">
        <v>93</v>
      </c>
      <c r="Q16" s="1" t="s">
        <v>93</v>
      </c>
      <c r="R16" s="1" t="s">
        <v>92</v>
      </c>
      <c r="S16" s="1" t="s">
        <v>93</v>
      </c>
      <c r="T16" s="1" t="s">
        <v>92</v>
      </c>
      <c r="U16" s="1" t="s">
        <v>93</v>
      </c>
      <c r="V16" s="1" t="s">
        <v>93</v>
      </c>
      <c r="W16" s="1" t="s">
        <v>92</v>
      </c>
      <c r="X16" s="1" t="s">
        <v>92</v>
      </c>
      <c r="Y16" s="1" t="s">
        <v>93</v>
      </c>
      <c r="Z16" s="4">
        <v>23</v>
      </c>
      <c r="AA16" s="5" t="s">
        <v>92</v>
      </c>
      <c r="AB16" s="14" t="s">
        <v>92</v>
      </c>
      <c r="AC16" s="7">
        <f t="shared" si="1"/>
        <v>40</v>
      </c>
      <c r="AD16" s="8">
        <f t="shared" si="2"/>
        <v>2.5</v>
      </c>
      <c r="AE16" s="14" t="str">
        <f t="shared" si="0"/>
        <v>ІІ ур</v>
      </c>
    </row>
    <row r="17" spans="2:31" ht="30" customHeight="1">
      <c r="B17" s="1">
        <v>9</v>
      </c>
      <c r="C17" s="1" t="s">
        <v>85</v>
      </c>
      <c r="D17" s="1" t="s">
        <v>92</v>
      </c>
      <c r="E17" s="1" t="s">
        <v>92</v>
      </c>
      <c r="F17" s="1" t="s">
        <v>92</v>
      </c>
      <c r="G17" s="4">
        <v>6</v>
      </c>
      <c r="H17" s="5" t="s">
        <v>92</v>
      </c>
      <c r="I17" s="14" t="s">
        <v>92</v>
      </c>
      <c r="J17" s="1" t="s">
        <v>93</v>
      </c>
      <c r="K17" s="1" t="s">
        <v>92</v>
      </c>
      <c r="L17" s="1" t="s">
        <v>93</v>
      </c>
      <c r="M17" s="1" t="s">
        <v>93</v>
      </c>
      <c r="N17" s="4">
        <v>11</v>
      </c>
      <c r="O17" s="5" t="s">
        <v>93</v>
      </c>
      <c r="P17" s="5" t="s">
        <v>93</v>
      </c>
      <c r="Q17" s="1" t="s">
        <v>93</v>
      </c>
      <c r="R17" s="1" t="s">
        <v>92</v>
      </c>
      <c r="S17" s="1" t="s">
        <v>93</v>
      </c>
      <c r="T17" s="1" t="s">
        <v>92</v>
      </c>
      <c r="U17" s="1" t="s">
        <v>93</v>
      </c>
      <c r="V17" s="1" t="s">
        <v>93</v>
      </c>
      <c r="W17" s="1" t="s">
        <v>92</v>
      </c>
      <c r="X17" s="1" t="s">
        <v>92</v>
      </c>
      <c r="Y17" s="1" t="s">
        <v>93</v>
      </c>
      <c r="Z17" s="4">
        <v>23</v>
      </c>
      <c r="AA17" s="5" t="s">
        <v>92</v>
      </c>
      <c r="AB17" s="14" t="s">
        <v>92</v>
      </c>
      <c r="AC17" s="7">
        <f t="shared" si="1"/>
        <v>40</v>
      </c>
      <c r="AD17" s="8">
        <f t="shared" si="2"/>
        <v>2.5</v>
      </c>
      <c r="AE17" s="14" t="str">
        <f t="shared" si="0"/>
        <v>ІІ ур</v>
      </c>
    </row>
    <row r="18" spans="2:31" ht="30.75" customHeight="1">
      <c r="B18" s="1">
        <v>10</v>
      </c>
      <c r="C18" s="1" t="s">
        <v>86</v>
      </c>
      <c r="D18" s="1" t="s">
        <v>92</v>
      </c>
      <c r="E18" s="1" t="s">
        <v>92</v>
      </c>
      <c r="F18" s="1" t="s">
        <v>92</v>
      </c>
      <c r="G18" s="4">
        <v>6</v>
      </c>
      <c r="H18" s="5" t="s">
        <v>92</v>
      </c>
      <c r="I18" s="14" t="s">
        <v>92</v>
      </c>
      <c r="J18" s="1" t="s">
        <v>93</v>
      </c>
      <c r="K18" s="1" t="s">
        <v>92</v>
      </c>
      <c r="L18" s="1" t="s">
        <v>93</v>
      </c>
      <c r="M18" s="1" t="s">
        <v>93</v>
      </c>
      <c r="N18" s="4">
        <v>11</v>
      </c>
      <c r="O18" s="5" t="s">
        <v>93</v>
      </c>
      <c r="P18" s="5" t="s">
        <v>93</v>
      </c>
      <c r="Q18" s="1" t="s">
        <v>93</v>
      </c>
      <c r="R18" s="1" t="s">
        <v>92</v>
      </c>
      <c r="S18" s="1" t="s">
        <v>93</v>
      </c>
      <c r="T18" s="1" t="s">
        <v>92</v>
      </c>
      <c r="U18" s="1" t="s">
        <v>93</v>
      </c>
      <c r="V18" s="1" t="s">
        <v>93</v>
      </c>
      <c r="W18" s="1" t="s">
        <v>92</v>
      </c>
      <c r="X18" s="1" t="s">
        <v>92</v>
      </c>
      <c r="Y18" s="1" t="s">
        <v>93</v>
      </c>
      <c r="Z18" s="4">
        <v>23</v>
      </c>
      <c r="AA18" s="5" t="s">
        <v>92</v>
      </c>
      <c r="AB18" s="14" t="s">
        <v>92</v>
      </c>
      <c r="AC18" s="7">
        <f t="shared" si="1"/>
        <v>40</v>
      </c>
      <c r="AD18" s="8">
        <f t="shared" si="2"/>
        <v>2.5</v>
      </c>
      <c r="AE18" s="14" t="str">
        <f t="shared" si="0"/>
        <v>ІІ ур</v>
      </c>
    </row>
    <row r="19" spans="2:31" ht="29.25" customHeight="1">
      <c r="B19" s="1">
        <v>11</v>
      </c>
      <c r="C19" s="1" t="s">
        <v>87</v>
      </c>
      <c r="D19" s="1" t="s">
        <v>92</v>
      </c>
      <c r="E19" s="1" t="s">
        <v>92</v>
      </c>
      <c r="F19" s="1" t="s">
        <v>92</v>
      </c>
      <c r="G19" s="4">
        <v>6</v>
      </c>
      <c r="H19" s="5" t="s">
        <v>92</v>
      </c>
      <c r="I19" s="14" t="s">
        <v>92</v>
      </c>
      <c r="J19" s="1" t="s">
        <v>93</v>
      </c>
      <c r="K19" s="1" t="s">
        <v>92</v>
      </c>
      <c r="L19" s="1" t="s">
        <v>93</v>
      </c>
      <c r="M19" s="1" t="s">
        <v>93</v>
      </c>
      <c r="N19" s="4">
        <v>11</v>
      </c>
      <c r="O19" s="5" t="s">
        <v>93</v>
      </c>
      <c r="P19" s="5" t="s">
        <v>93</v>
      </c>
      <c r="Q19" s="1" t="s">
        <v>93</v>
      </c>
      <c r="R19" s="1" t="s">
        <v>92</v>
      </c>
      <c r="S19" s="1" t="s">
        <v>92</v>
      </c>
      <c r="T19" s="1" t="s">
        <v>92</v>
      </c>
      <c r="U19" s="1" t="s">
        <v>92</v>
      </c>
      <c r="V19" s="1" t="s">
        <v>92</v>
      </c>
      <c r="W19" s="1" t="s">
        <v>92</v>
      </c>
      <c r="X19" s="1" t="s">
        <v>92</v>
      </c>
      <c r="Y19" s="1" t="s">
        <v>93</v>
      </c>
      <c r="Z19" s="4">
        <v>20</v>
      </c>
      <c r="AA19" s="5" t="s">
        <v>92</v>
      </c>
      <c r="AB19" s="14" t="s">
        <v>92</v>
      </c>
      <c r="AC19" s="7">
        <f t="shared" si="1"/>
        <v>37</v>
      </c>
      <c r="AD19" s="8">
        <f t="shared" si="2"/>
        <v>2.3125</v>
      </c>
      <c r="AE19" s="14" t="str">
        <f t="shared" si="0"/>
        <v>ІІ ур</v>
      </c>
    </row>
    <row r="20" spans="2:31" ht="30" customHeight="1">
      <c r="B20" s="1">
        <v>12</v>
      </c>
      <c r="C20" s="1" t="s">
        <v>88</v>
      </c>
      <c r="D20" s="1" t="s">
        <v>94</v>
      </c>
      <c r="E20" s="1" t="s">
        <v>92</v>
      </c>
      <c r="F20" s="1" t="s">
        <v>94</v>
      </c>
      <c r="G20" s="4">
        <v>4</v>
      </c>
      <c r="H20" s="5" t="s">
        <v>92</v>
      </c>
      <c r="I20" s="14" t="s">
        <v>92</v>
      </c>
      <c r="J20" s="1" t="s">
        <v>94</v>
      </c>
      <c r="K20" s="1" t="s">
        <v>94</v>
      </c>
      <c r="L20" s="1" t="s">
        <v>94</v>
      </c>
      <c r="M20" s="1" t="s">
        <v>92</v>
      </c>
      <c r="N20" s="4">
        <v>5</v>
      </c>
      <c r="O20" s="5" t="s">
        <v>94</v>
      </c>
      <c r="P20" s="5" t="s">
        <v>94</v>
      </c>
      <c r="Q20" s="1" t="s">
        <v>92</v>
      </c>
      <c r="R20" s="1" t="s">
        <v>92</v>
      </c>
      <c r="S20" s="1" t="s">
        <v>92</v>
      </c>
      <c r="T20" s="1" t="s">
        <v>92</v>
      </c>
      <c r="U20" s="1" t="s">
        <v>94</v>
      </c>
      <c r="V20" s="1" t="s">
        <v>94</v>
      </c>
      <c r="W20" s="1" t="s">
        <v>92</v>
      </c>
      <c r="X20" s="1" t="s">
        <v>92</v>
      </c>
      <c r="Y20" s="1" t="s">
        <v>92</v>
      </c>
      <c r="Z20" s="4">
        <v>16</v>
      </c>
      <c r="AA20" s="5" t="s">
        <v>94</v>
      </c>
      <c r="AB20" s="14" t="s">
        <v>94</v>
      </c>
      <c r="AC20" s="7">
        <f t="shared" si="1"/>
        <v>25</v>
      </c>
      <c r="AD20" s="8">
        <f t="shared" si="2"/>
        <v>1.5625</v>
      </c>
      <c r="AE20" s="14" t="str">
        <f t="shared" si="0"/>
        <v>І ур</v>
      </c>
    </row>
    <row r="21" spans="2:31" ht="30" customHeight="1">
      <c r="B21" s="1">
        <v>13</v>
      </c>
      <c r="C21" s="1" t="s">
        <v>89</v>
      </c>
      <c r="D21" s="1" t="s">
        <v>92</v>
      </c>
      <c r="E21" s="1" t="s">
        <v>92</v>
      </c>
      <c r="F21" s="1" t="s">
        <v>92</v>
      </c>
      <c r="G21" s="4">
        <v>6</v>
      </c>
      <c r="H21" s="5" t="s">
        <v>92</v>
      </c>
      <c r="I21" s="14" t="s">
        <v>92</v>
      </c>
      <c r="J21" s="1" t="s">
        <v>93</v>
      </c>
      <c r="K21" s="1" t="s">
        <v>92</v>
      </c>
      <c r="L21" s="1" t="s">
        <v>93</v>
      </c>
      <c r="M21" s="1" t="s">
        <v>93</v>
      </c>
      <c r="N21" s="4">
        <v>11</v>
      </c>
      <c r="O21" s="5" t="s">
        <v>93</v>
      </c>
      <c r="P21" s="5" t="s">
        <v>93</v>
      </c>
      <c r="Q21" s="1" t="s">
        <v>93</v>
      </c>
      <c r="R21" s="1" t="s">
        <v>92</v>
      </c>
      <c r="S21" s="1" t="s">
        <v>93</v>
      </c>
      <c r="T21" s="1" t="s">
        <v>92</v>
      </c>
      <c r="U21" s="1" t="s">
        <v>93</v>
      </c>
      <c r="V21" s="1" t="s">
        <v>92</v>
      </c>
      <c r="W21" s="1" t="s">
        <v>92</v>
      </c>
      <c r="X21" s="1" t="s">
        <v>92</v>
      </c>
      <c r="Y21" s="1" t="s">
        <v>94</v>
      </c>
      <c r="Z21" s="4">
        <v>20</v>
      </c>
      <c r="AA21" s="5" t="s">
        <v>92</v>
      </c>
      <c r="AB21" s="14" t="s">
        <v>92</v>
      </c>
      <c r="AC21" s="7">
        <f t="shared" si="1"/>
        <v>37</v>
      </c>
      <c r="AD21" s="8">
        <f t="shared" si="2"/>
        <v>2.3125</v>
      </c>
      <c r="AE21" s="14" t="str">
        <f t="shared" si="0"/>
        <v>ІІ ур</v>
      </c>
    </row>
    <row r="22" spans="2:31" ht="28.5" customHeight="1">
      <c r="B22" s="1">
        <v>14</v>
      </c>
      <c r="C22" s="1" t="s">
        <v>90</v>
      </c>
      <c r="D22" s="1" t="s">
        <v>92</v>
      </c>
      <c r="E22" s="1" t="s">
        <v>92</v>
      </c>
      <c r="F22" s="1" t="s">
        <v>92</v>
      </c>
      <c r="G22" s="4">
        <v>6</v>
      </c>
      <c r="H22" s="5" t="s">
        <v>92</v>
      </c>
      <c r="I22" s="14" t="s">
        <v>92</v>
      </c>
      <c r="J22" s="1" t="s">
        <v>92</v>
      </c>
      <c r="K22" s="1" t="s">
        <v>92</v>
      </c>
      <c r="L22" s="1" t="s">
        <v>92</v>
      </c>
      <c r="M22" s="1" t="s">
        <v>92</v>
      </c>
      <c r="N22" s="4">
        <v>8</v>
      </c>
      <c r="O22" s="5" t="s">
        <v>92</v>
      </c>
      <c r="P22" s="5" t="s">
        <v>92</v>
      </c>
      <c r="Q22" s="1" t="s">
        <v>93</v>
      </c>
      <c r="R22" s="1" t="s">
        <v>92</v>
      </c>
      <c r="S22" s="1" t="s">
        <v>92</v>
      </c>
      <c r="T22" s="1" t="s">
        <v>92</v>
      </c>
      <c r="U22" s="1" t="s">
        <v>92</v>
      </c>
      <c r="V22" s="1" t="s">
        <v>92</v>
      </c>
      <c r="W22" s="1" t="s">
        <v>92</v>
      </c>
      <c r="X22" s="1" t="s">
        <v>92</v>
      </c>
      <c r="Y22" s="1" t="s">
        <v>92</v>
      </c>
      <c r="Z22" s="4">
        <v>19</v>
      </c>
      <c r="AA22" s="5" t="s">
        <v>92</v>
      </c>
      <c r="AB22" s="14" t="s">
        <v>92</v>
      </c>
      <c r="AC22" s="7">
        <f t="shared" si="1"/>
        <v>33</v>
      </c>
      <c r="AD22" s="8">
        <f t="shared" si="2"/>
        <v>2.0625</v>
      </c>
      <c r="AE22" s="14" t="str">
        <f t="shared" si="0"/>
        <v>ІІ ур</v>
      </c>
    </row>
    <row r="23" spans="2:31" ht="32.25" customHeight="1">
      <c r="B23" s="1">
        <v>15</v>
      </c>
      <c r="C23" s="1" t="s">
        <v>91</v>
      </c>
      <c r="D23" s="1" t="s">
        <v>92</v>
      </c>
      <c r="E23" s="1" t="s">
        <v>92</v>
      </c>
      <c r="F23" s="1" t="s">
        <v>92</v>
      </c>
      <c r="G23" s="4">
        <v>6</v>
      </c>
      <c r="H23" s="5" t="s">
        <v>92</v>
      </c>
      <c r="I23" s="14" t="s">
        <v>92</v>
      </c>
      <c r="J23" s="1" t="s">
        <v>93</v>
      </c>
      <c r="K23" s="1" t="s">
        <v>92</v>
      </c>
      <c r="L23" s="1" t="s">
        <v>93</v>
      </c>
      <c r="M23" s="1" t="s">
        <v>93</v>
      </c>
      <c r="N23" s="4">
        <v>11</v>
      </c>
      <c r="O23" s="5" t="s">
        <v>93</v>
      </c>
      <c r="P23" s="5" t="s">
        <v>93</v>
      </c>
      <c r="Q23" s="1" t="s">
        <v>93</v>
      </c>
      <c r="R23" s="1" t="s">
        <v>92</v>
      </c>
      <c r="S23" s="1" t="s">
        <v>92</v>
      </c>
      <c r="T23" s="1" t="s">
        <v>92</v>
      </c>
      <c r="U23" s="1" t="s">
        <v>92</v>
      </c>
      <c r="V23" s="1" t="s">
        <v>92</v>
      </c>
      <c r="W23" s="1" t="s">
        <v>92</v>
      </c>
      <c r="X23" s="1" t="s">
        <v>92</v>
      </c>
      <c r="Y23" s="1" t="s">
        <v>92</v>
      </c>
      <c r="Z23" s="4">
        <v>19</v>
      </c>
      <c r="AA23" s="5" t="s">
        <v>92</v>
      </c>
      <c r="AB23" s="14" t="s">
        <v>92</v>
      </c>
      <c r="AC23" s="7">
        <f t="shared" si="1"/>
        <v>36</v>
      </c>
      <c r="AD23" s="8">
        <f t="shared" si="2"/>
        <v>2.25</v>
      </c>
      <c r="AE23" s="14" t="str">
        <f t="shared" si="0"/>
        <v>ІІ ур</v>
      </c>
    </row>
    <row r="24" spans="2:31">
      <c r="B24" s="25"/>
      <c r="C24" s="25"/>
      <c r="D24" s="18">
        <v>15</v>
      </c>
      <c r="E24" s="19"/>
      <c r="F24" s="19"/>
      <c r="G24" s="20"/>
      <c r="H24" s="1" t="s">
        <v>13</v>
      </c>
      <c r="I24" s="12" t="s">
        <v>9</v>
      </c>
      <c r="J24" s="18"/>
      <c r="K24" s="19"/>
      <c r="L24" s="19"/>
      <c r="M24" s="19"/>
      <c r="N24" s="20"/>
      <c r="O24" s="1" t="s">
        <v>13</v>
      </c>
      <c r="P24" s="12" t="s">
        <v>9</v>
      </c>
      <c r="Q24" s="18"/>
      <c r="R24" s="19"/>
      <c r="S24" s="19"/>
      <c r="T24" s="19"/>
      <c r="U24" s="19"/>
      <c r="V24" s="19"/>
      <c r="W24" s="19"/>
      <c r="X24" s="19"/>
      <c r="Y24" s="19"/>
      <c r="Z24" s="20"/>
      <c r="AA24" s="1" t="s">
        <v>13</v>
      </c>
      <c r="AB24" s="12" t="s">
        <v>9</v>
      </c>
      <c r="AC24" s="2"/>
      <c r="AD24" s="9"/>
      <c r="AE24" s="2"/>
    </row>
    <row r="25" spans="2:31">
      <c r="B25" s="26"/>
      <c r="C25" s="26"/>
      <c r="D25" s="18" t="s">
        <v>18</v>
      </c>
      <c r="E25" s="19"/>
      <c r="F25" s="19"/>
      <c r="G25" s="20"/>
      <c r="H25" s="11">
        <v>15</v>
      </c>
      <c r="I25" s="11">
        <v>100</v>
      </c>
      <c r="J25" s="18" t="s">
        <v>18</v>
      </c>
      <c r="K25" s="19"/>
      <c r="L25" s="19"/>
      <c r="M25" s="19"/>
      <c r="N25" s="20"/>
      <c r="O25" s="11">
        <v>15</v>
      </c>
      <c r="P25" s="11">
        <v>100</v>
      </c>
      <c r="Q25" s="18" t="s">
        <v>18</v>
      </c>
      <c r="R25" s="19"/>
      <c r="S25" s="19"/>
      <c r="T25" s="19"/>
      <c r="U25" s="19"/>
      <c r="V25" s="19"/>
      <c r="W25" s="19"/>
      <c r="X25" s="19"/>
      <c r="Y25" s="19"/>
      <c r="Z25" s="20"/>
      <c r="AA25" s="11">
        <v>15</v>
      </c>
      <c r="AB25" s="11">
        <v>100</v>
      </c>
      <c r="AC25" s="2"/>
      <c r="AD25" s="9"/>
      <c r="AE25" s="2"/>
    </row>
    <row r="26" spans="2:31">
      <c r="B26" s="26"/>
      <c r="C26" s="26"/>
      <c r="D26" s="18" t="s">
        <v>23</v>
      </c>
      <c r="E26" s="19"/>
      <c r="F26" s="19"/>
      <c r="G26" s="20"/>
      <c r="H26" s="15">
        <v>3</v>
      </c>
      <c r="I26" s="48">
        <f>(H26/H25)*100</f>
        <v>20</v>
      </c>
      <c r="J26" s="18" t="s">
        <v>23</v>
      </c>
      <c r="K26" s="19"/>
      <c r="L26" s="19"/>
      <c r="M26" s="19"/>
      <c r="N26" s="20"/>
      <c r="O26" s="15">
        <v>3</v>
      </c>
      <c r="P26" s="3">
        <f>(O26/O25)*100</f>
        <v>20</v>
      </c>
      <c r="Q26" s="18" t="s">
        <v>23</v>
      </c>
      <c r="R26" s="19"/>
      <c r="S26" s="19"/>
      <c r="T26" s="19"/>
      <c r="U26" s="19"/>
      <c r="V26" s="19"/>
      <c r="W26" s="19"/>
      <c r="X26" s="19"/>
      <c r="Y26" s="19"/>
      <c r="Z26" s="20"/>
      <c r="AA26" s="15">
        <v>3</v>
      </c>
      <c r="AB26" s="3">
        <f>(AA26/AA25)*100</f>
        <v>20</v>
      </c>
      <c r="AC26" s="2"/>
      <c r="AD26" s="9"/>
      <c r="AE26" s="2"/>
    </row>
    <row r="27" spans="2:31">
      <c r="B27" s="26"/>
      <c r="C27" s="26"/>
      <c r="D27" s="18" t="s">
        <v>24</v>
      </c>
      <c r="E27" s="19"/>
      <c r="F27" s="19"/>
      <c r="G27" s="20"/>
      <c r="H27" s="15">
        <v>12</v>
      </c>
      <c r="I27" s="48">
        <f>(H27/H25)*100</f>
        <v>80</v>
      </c>
      <c r="J27" s="18" t="s">
        <v>24</v>
      </c>
      <c r="K27" s="19"/>
      <c r="L27" s="19"/>
      <c r="M27" s="19"/>
      <c r="N27" s="20"/>
      <c r="O27" s="15">
        <v>2</v>
      </c>
      <c r="P27" s="48">
        <f>(O27/O25)*100</f>
        <v>13.333333333333334</v>
      </c>
      <c r="Q27" s="18" t="s">
        <v>24</v>
      </c>
      <c r="R27" s="19"/>
      <c r="S27" s="19"/>
      <c r="T27" s="19"/>
      <c r="U27" s="19"/>
      <c r="V27" s="19"/>
      <c r="W27" s="19"/>
      <c r="X27" s="19"/>
      <c r="Y27" s="19"/>
      <c r="Z27" s="20"/>
      <c r="AA27" s="15">
        <v>12</v>
      </c>
      <c r="AB27" s="3">
        <f>(AA27/AA25)*100</f>
        <v>80</v>
      </c>
      <c r="AC27" s="2"/>
      <c r="AD27" s="9"/>
      <c r="AE27" s="2"/>
    </row>
    <row r="28" spans="2:31">
      <c r="B28" s="26"/>
      <c r="C28" s="26"/>
      <c r="D28" s="18" t="s">
        <v>25</v>
      </c>
      <c r="E28" s="19"/>
      <c r="F28" s="19"/>
      <c r="G28" s="20"/>
      <c r="H28" s="15">
        <v>0</v>
      </c>
      <c r="I28" s="3">
        <f>(H28/H25)*100</f>
        <v>0</v>
      </c>
      <c r="J28" s="18" t="s">
        <v>25</v>
      </c>
      <c r="K28" s="19"/>
      <c r="L28" s="19"/>
      <c r="M28" s="19"/>
      <c r="N28" s="20"/>
      <c r="O28" s="15">
        <v>10</v>
      </c>
      <c r="P28" s="48">
        <f>(O28/O25)*100</f>
        <v>66.666666666666657</v>
      </c>
      <c r="Q28" s="18" t="s">
        <v>25</v>
      </c>
      <c r="R28" s="19"/>
      <c r="S28" s="19"/>
      <c r="T28" s="19"/>
      <c r="U28" s="19"/>
      <c r="V28" s="19"/>
      <c r="W28" s="19"/>
      <c r="X28" s="19"/>
      <c r="Y28" s="19"/>
      <c r="Z28" s="20"/>
      <c r="AA28" s="15">
        <v>0</v>
      </c>
      <c r="AB28" s="3">
        <f>(AA28/AA25)*100</f>
        <v>0</v>
      </c>
      <c r="AC28" s="2"/>
      <c r="AD28" s="9"/>
      <c r="AE28" s="2"/>
    </row>
    <row r="29" spans="2:31">
      <c r="B29" s="26"/>
      <c r="C29" s="26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1" t="s">
        <v>13</v>
      </c>
      <c r="AE29" s="12" t="s">
        <v>9</v>
      </c>
    </row>
    <row r="30" spans="2:31">
      <c r="B30" s="26"/>
      <c r="C30" s="26"/>
      <c r="D30" s="28" t="s">
        <v>19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11">
        <v>15</v>
      </c>
      <c r="AE30" s="11">
        <v>100</v>
      </c>
    </row>
    <row r="31" spans="2:31">
      <c r="B31" s="26"/>
      <c r="C31" s="26"/>
      <c r="D31" s="24" t="s">
        <v>20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5">
        <v>3</v>
      </c>
      <c r="AE31" s="3">
        <f>(AD31/AD30)*100</f>
        <v>20</v>
      </c>
    </row>
    <row r="32" spans="2:31">
      <c r="B32" s="26"/>
      <c r="C32" s="26"/>
      <c r="D32" s="24" t="s">
        <v>21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5">
        <v>12</v>
      </c>
      <c r="AE32" s="48">
        <f>(AD32/AD30)*100</f>
        <v>80</v>
      </c>
    </row>
    <row r="33" spans="2:31">
      <c r="B33" s="27"/>
      <c r="C33" s="27"/>
      <c r="D33" s="24" t="s">
        <v>22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5">
        <v>0</v>
      </c>
      <c r="AE33" s="48">
        <f>(AD33/AD30)*100</f>
        <v>0</v>
      </c>
    </row>
    <row r="90" spans="10:11">
      <c r="J90" s="13">
        <v>1</v>
      </c>
      <c r="K90" s="13" t="s">
        <v>15</v>
      </c>
    </row>
    <row r="91" spans="10:11">
      <c r="J91" s="13">
        <v>1.6</v>
      </c>
      <c r="K91" s="13" t="s">
        <v>16</v>
      </c>
    </row>
    <row r="92" spans="10:11">
      <c r="J92" s="13">
        <v>2.6</v>
      </c>
      <c r="K92" s="13" t="s">
        <v>17</v>
      </c>
    </row>
  </sheetData>
  <autoFilter ref="I2:I33"/>
  <mergeCells count="43">
    <mergeCell ref="A2:AF2"/>
    <mergeCell ref="A3:AF3"/>
    <mergeCell ref="A4:AF4"/>
    <mergeCell ref="B6:AE6"/>
    <mergeCell ref="B7:B8"/>
    <mergeCell ref="C7:C8"/>
    <mergeCell ref="D7:F7"/>
    <mergeCell ref="J7:M7"/>
    <mergeCell ref="Q7:Y7"/>
    <mergeCell ref="AC7:AC8"/>
    <mergeCell ref="AD7:AD8"/>
    <mergeCell ref="AE7:AE8"/>
    <mergeCell ref="G7:G8"/>
    <mergeCell ref="H7:H8"/>
    <mergeCell ref="AB7:AB8"/>
    <mergeCell ref="I7:I8"/>
    <mergeCell ref="D31:AC31"/>
    <mergeCell ref="D32:AC32"/>
    <mergeCell ref="D33:AC33"/>
    <mergeCell ref="B24:B33"/>
    <mergeCell ref="C24:C33"/>
    <mergeCell ref="D24:G24"/>
    <mergeCell ref="D25:G25"/>
    <mergeCell ref="D26:G26"/>
    <mergeCell ref="D27:G27"/>
    <mergeCell ref="D28:G28"/>
    <mergeCell ref="J24:N24"/>
    <mergeCell ref="J25:N25"/>
    <mergeCell ref="J26:N26"/>
    <mergeCell ref="D30:AC30"/>
    <mergeCell ref="J27:N27"/>
    <mergeCell ref="J28:N28"/>
    <mergeCell ref="N7:N8"/>
    <mergeCell ref="O7:O8"/>
    <mergeCell ref="P7:P8"/>
    <mergeCell ref="Z7:Z8"/>
    <mergeCell ref="AA7:AA8"/>
    <mergeCell ref="D29:AC29"/>
    <mergeCell ref="Q24:Z24"/>
    <mergeCell ref="Q25:Z25"/>
    <mergeCell ref="Q26:Z26"/>
    <mergeCell ref="Q28:Z28"/>
    <mergeCell ref="Q27:Z27"/>
  </mergeCells>
  <pageMargins left="0.7" right="0.7" top="0.75" bottom="0.75" header="0.3" footer="0.3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topLeftCell="F1" workbookViewId="0">
      <selection activeCell="AE40" sqref="AE40"/>
    </sheetView>
  </sheetViews>
  <sheetFormatPr defaultRowHeight="15"/>
  <cols>
    <col min="1" max="1" width="4.28515625" customWidth="1"/>
    <col min="2" max="2" width="5.28515625" customWidth="1"/>
    <col min="3" max="3" width="25.28515625" customWidth="1"/>
    <col min="4" max="4" width="7.140625" customWidth="1"/>
    <col min="5" max="5" width="5.7109375" customWidth="1"/>
    <col min="6" max="7" width="7" customWidth="1"/>
    <col min="8" max="8" width="9" customWidth="1"/>
    <col min="9" max="9" width="4.28515625" customWidth="1"/>
    <col min="10" max="10" width="5.5703125" customWidth="1"/>
    <col min="11" max="11" width="6.28515625" customWidth="1"/>
    <col min="12" max="12" width="6.5703125" customWidth="1"/>
    <col min="13" max="13" width="6.28515625" customWidth="1"/>
    <col min="14" max="14" width="5.7109375" customWidth="1"/>
    <col min="15" max="15" width="11.7109375" customWidth="1"/>
    <col min="16" max="16" width="9.5703125" customWidth="1"/>
    <col min="17" max="18" width="5" customWidth="1"/>
    <col min="19" max="19" width="6" customWidth="1"/>
    <col min="20" max="20" width="6.5703125" customWidth="1"/>
    <col min="21" max="21" width="8.5703125" customWidth="1"/>
    <col min="22" max="22" width="6.28515625" customWidth="1"/>
    <col min="23" max="23" width="6.140625" customWidth="1"/>
    <col min="24" max="24" width="11.140625" customWidth="1"/>
    <col min="25" max="25" width="13.140625" customWidth="1"/>
    <col min="26" max="27" width="5" customWidth="1"/>
    <col min="28" max="28" width="5.7109375" customWidth="1"/>
    <col min="29" max="29" width="5.85546875" customWidth="1"/>
    <col min="30" max="30" width="4.28515625" customWidth="1"/>
    <col min="31" max="31" width="7.42578125" customWidth="1"/>
  </cols>
  <sheetData>
    <row r="1" spans="1:3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>
      <c r="A3" s="31" t="s">
        <v>106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5" spans="1:32">
      <c r="B5" s="32" t="s">
        <v>1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2"/>
      <c r="AD5" s="32"/>
      <c r="AE5" s="32"/>
    </row>
    <row r="6" spans="1:32" ht="75.75" customHeight="1">
      <c r="B6" s="34" t="s">
        <v>2</v>
      </c>
      <c r="C6" s="35" t="s">
        <v>3</v>
      </c>
      <c r="D6" s="36" t="s">
        <v>10</v>
      </c>
      <c r="E6" s="37"/>
      <c r="F6" s="37"/>
      <c r="G6" s="37"/>
      <c r="H6" s="38"/>
      <c r="I6" s="21" t="s">
        <v>11</v>
      </c>
      <c r="J6" s="22" t="s">
        <v>12</v>
      </c>
      <c r="K6" s="23" t="s">
        <v>14</v>
      </c>
      <c r="L6" s="39" t="s">
        <v>4</v>
      </c>
      <c r="M6" s="39"/>
      <c r="N6" s="39"/>
      <c r="O6" s="39"/>
      <c r="P6" s="39"/>
      <c r="Q6" s="21" t="s">
        <v>11</v>
      </c>
      <c r="R6" s="22" t="s">
        <v>12</v>
      </c>
      <c r="S6" s="23" t="s">
        <v>14</v>
      </c>
      <c r="T6" s="39" t="s">
        <v>5</v>
      </c>
      <c r="U6" s="39"/>
      <c r="V6" s="39"/>
      <c r="W6" s="39"/>
      <c r="X6" s="39"/>
      <c r="Y6" s="39"/>
      <c r="Z6" s="21" t="s">
        <v>11</v>
      </c>
      <c r="AA6" s="22" t="s">
        <v>12</v>
      </c>
      <c r="AB6" s="23" t="s">
        <v>14</v>
      </c>
      <c r="AC6" s="40" t="s">
        <v>6</v>
      </c>
      <c r="AD6" s="47" t="s">
        <v>7</v>
      </c>
      <c r="AE6" s="43" t="s">
        <v>8</v>
      </c>
    </row>
    <row r="7" spans="1:32" ht="225" customHeight="1">
      <c r="B7" s="34"/>
      <c r="C7" s="34"/>
      <c r="D7" s="16" t="s">
        <v>43</v>
      </c>
      <c r="E7" s="16" t="s">
        <v>44</v>
      </c>
      <c r="F7" s="16" t="s">
        <v>45</v>
      </c>
      <c r="G7" s="16" t="s">
        <v>46</v>
      </c>
      <c r="H7" s="16" t="s">
        <v>47</v>
      </c>
      <c r="I7" s="21"/>
      <c r="J7" s="22"/>
      <c r="K7" s="23"/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21"/>
      <c r="R7" s="22"/>
      <c r="S7" s="23"/>
      <c r="T7" s="16" t="s">
        <v>53</v>
      </c>
      <c r="U7" s="16" t="s">
        <v>54</v>
      </c>
      <c r="V7" s="16" t="s">
        <v>55</v>
      </c>
      <c r="W7" s="16" t="s">
        <v>56</v>
      </c>
      <c r="X7" s="16" t="s">
        <v>57</v>
      </c>
      <c r="Y7" s="16" t="s">
        <v>58</v>
      </c>
      <c r="Z7" s="21"/>
      <c r="AA7" s="22"/>
      <c r="AB7" s="23"/>
      <c r="AC7" s="41"/>
      <c r="AD7" s="47"/>
      <c r="AE7" s="43"/>
    </row>
    <row r="8" spans="1:32">
      <c r="B8" s="1">
        <v>1</v>
      </c>
      <c r="C8" s="1" t="s">
        <v>77</v>
      </c>
      <c r="D8" s="1">
        <v>2</v>
      </c>
      <c r="E8" s="1">
        <v>2</v>
      </c>
      <c r="F8" s="1">
        <v>2</v>
      </c>
      <c r="G8" s="1">
        <v>3</v>
      </c>
      <c r="H8" s="1">
        <v>2</v>
      </c>
      <c r="I8" s="4">
        <f>SUM(D8:H8)</f>
        <v>11</v>
      </c>
      <c r="J8" s="5">
        <f>AVERAGE(D8:H8)</f>
        <v>2.2000000000000002</v>
      </c>
      <c r="K8" s="14" t="str">
        <f>IF(D8="","",VLOOKUP(J8,$J$98:$K$100,2,TRUE))</f>
        <v>ІІ ур</v>
      </c>
      <c r="L8" s="1">
        <v>2</v>
      </c>
      <c r="M8" s="1">
        <v>3</v>
      </c>
      <c r="N8" s="1">
        <v>2</v>
      </c>
      <c r="O8" s="1">
        <v>3</v>
      </c>
      <c r="P8" s="1">
        <v>2</v>
      </c>
      <c r="Q8" s="4">
        <f>SUM(L8:P8)</f>
        <v>12</v>
      </c>
      <c r="R8" s="5">
        <f>AVERAGE(L8:P8)</f>
        <v>2.4</v>
      </c>
      <c r="S8" s="14" t="str">
        <f>IF(L8="","",VLOOKUP(R8,$J$98:$K$100,2,TRUE))</f>
        <v>ІІ ур</v>
      </c>
      <c r="T8" s="1">
        <v>2</v>
      </c>
      <c r="U8" s="1">
        <v>2</v>
      </c>
      <c r="V8" s="1">
        <v>2</v>
      </c>
      <c r="W8" s="1">
        <v>3</v>
      </c>
      <c r="X8" s="1">
        <v>2</v>
      </c>
      <c r="Y8" s="1">
        <v>3</v>
      </c>
      <c r="Z8" s="4">
        <f>SUM(T8:Y8)</f>
        <v>14</v>
      </c>
      <c r="AA8" s="5">
        <f>AVERAGE(T8:Y8)</f>
        <v>2.3333333333333335</v>
      </c>
      <c r="AB8" s="14" t="str">
        <f>IF(T8="","",VLOOKUP(AA8,$J$98:$K$100,2,TRUE))</f>
        <v>ІІ ур</v>
      </c>
      <c r="AC8" s="7">
        <f>I8+Q8+Z8</f>
        <v>37</v>
      </c>
      <c r="AD8" s="6">
        <f>AC8/16</f>
        <v>2.3125</v>
      </c>
      <c r="AE8" s="14" t="str">
        <f>IF(W8="","",VLOOKUP(AD8,$J$98:$K$100,2,TRUE))</f>
        <v>ІІ ур</v>
      </c>
    </row>
    <row r="9" spans="1:32">
      <c r="B9" s="1">
        <v>2</v>
      </c>
      <c r="C9" s="1" t="s">
        <v>78</v>
      </c>
      <c r="D9" s="1">
        <v>3</v>
      </c>
      <c r="E9" s="1">
        <v>2</v>
      </c>
      <c r="F9" s="1">
        <v>3</v>
      </c>
      <c r="G9" s="1">
        <v>3</v>
      </c>
      <c r="H9" s="1">
        <v>3</v>
      </c>
      <c r="I9" s="4">
        <f t="shared" ref="I9:I30" si="0">SUM(D9:H9)</f>
        <v>14</v>
      </c>
      <c r="J9" s="5">
        <f t="shared" ref="J9:J30" si="1">AVERAGE(D9:H9)</f>
        <v>2.8</v>
      </c>
      <c r="K9" s="14" t="str">
        <f>IF(D9="","",VLOOKUP(J9,$J$98:$K$100,2,TRUE))</f>
        <v>ІІІ ур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4">
        <f t="shared" ref="Q9:Q30" si="2">SUM(L9:P9)</f>
        <v>15</v>
      </c>
      <c r="R9" s="5">
        <f t="shared" ref="R9:R30" si="3">AVERAGE(L9:P9)</f>
        <v>3</v>
      </c>
      <c r="S9" s="14" t="str">
        <f>IF(L9="","",VLOOKUP(R9,$J$98:$K$100,2,TRUE))</f>
        <v>ІІІ ур</v>
      </c>
      <c r="T9" s="1">
        <v>3</v>
      </c>
      <c r="U9" s="1">
        <v>2</v>
      </c>
      <c r="V9" s="1">
        <v>2</v>
      </c>
      <c r="W9" s="1">
        <v>3</v>
      </c>
      <c r="X9" s="1">
        <v>3</v>
      </c>
      <c r="Y9" s="1">
        <v>3</v>
      </c>
      <c r="Z9" s="4">
        <f t="shared" ref="Z9:Z30" si="4">SUM(T9:Y9)</f>
        <v>16</v>
      </c>
      <c r="AA9" s="5">
        <f t="shared" ref="AA9:AA30" si="5">AVERAGE(T9:Y9)</f>
        <v>2.6666666666666665</v>
      </c>
      <c r="AB9" s="14" t="str">
        <f>IF(T9="","",VLOOKUP(AA9,$J$98:$K$100,2,TRUE))</f>
        <v>ІІІ ур</v>
      </c>
      <c r="AC9" s="7">
        <f t="shared" ref="AC9:AC30" si="6">I9+Q9+Z9</f>
        <v>45</v>
      </c>
      <c r="AD9" s="6">
        <f t="shared" ref="AD9:AD30" si="7">AC9/16</f>
        <v>2.8125</v>
      </c>
      <c r="AE9" s="14" t="str">
        <f>IF(W9="","",VLOOKUP(AD9,$J$98:$K$100,2,TRUE))</f>
        <v>ІІІ ур</v>
      </c>
    </row>
    <row r="10" spans="1:32">
      <c r="B10" s="1">
        <v>3</v>
      </c>
      <c r="C10" s="1" t="s">
        <v>79</v>
      </c>
      <c r="D10" s="1">
        <v>2</v>
      </c>
      <c r="E10" s="1">
        <v>2</v>
      </c>
      <c r="F10" s="1">
        <v>2</v>
      </c>
      <c r="G10" s="1">
        <v>3</v>
      </c>
      <c r="H10" s="1">
        <v>2</v>
      </c>
      <c r="I10" s="4">
        <f t="shared" si="0"/>
        <v>11</v>
      </c>
      <c r="J10" s="5">
        <f t="shared" si="1"/>
        <v>2.2000000000000002</v>
      </c>
      <c r="K10" s="14" t="str">
        <f>IF(D10="","",VLOOKUP(J10,$J$98:$K$100,2,TRUE))</f>
        <v>ІІ ур</v>
      </c>
      <c r="L10" s="1">
        <v>2</v>
      </c>
      <c r="M10" s="1">
        <v>3</v>
      </c>
      <c r="N10" s="1">
        <v>2</v>
      </c>
      <c r="O10" s="1">
        <v>3</v>
      </c>
      <c r="P10" s="1">
        <v>3</v>
      </c>
      <c r="Q10" s="4">
        <f t="shared" si="2"/>
        <v>13</v>
      </c>
      <c r="R10" s="5">
        <f t="shared" si="3"/>
        <v>2.6</v>
      </c>
      <c r="S10" s="14" t="str">
        <f>IF(L10="","",VLOOKUP(R10,$J$98:$K$100,2,TRUE))</f>
        <v>ІІІ ур</v>
      </c>
      <c r="T10" s="1">
        <v>2</v>
      </c>
      <c r="U10" s="1">
        <v>2</v>
      </c>
      <c r="V10" s="1">
        <v>2</v>
      </c>
      <c r="W10" s="1">
        <v>3</v>
      </c>
      <c r="X10" s="1">
        <v>2</v>
      </c>
      <c r="Y10" s="1">
        <v>3</v>
      </c>
      <c r="Z10" s="4">
        <f t="shared" si="4"/>
        <v>14</v>
      </c>
      <c r="AA10" s="5">
        <f t="shared" si="5"/>
        <v>2.3333333333333335</v>
      </c>
      <c r="AB10" s="14" t="str">
        <f>IF(T10="","",VLOOKUP(AA10,$J$98:$K$100,2,TRUE))</f>
        <v>ІІ ур</v>
      </c>
      <c r="AC10" s="7">
        <f t="shared" si="6"/>
        <v>38</v>
      </c>
      <c r="AD10" s="6">
        <f t="shared" si="7"/>
        <v>2.375</v>
      </c>
      <c r="AE10" s="14" t="str">
        <f>IF(W10="","",VLOOKUP(AD10,$J$98:$K$100,2,TRUE))</f>
        <v>ІІ ур</v>
      </c>
    </row>
    <row r="11" spans="1:32">
      <c r="B11" s="1">
        <v>4</v>
      </c>
      <c r="C11" s="17" t="s">
        <v>97</v>
      </c>
      <c r="D11" s="1">
        <v>2</v>
      </c>
      <c r="E11" s="1">
        <v>2</v>
      </c>
      <c r="F11" s="1">
        <v>2</v>
      </c>
      <c r="G11" s="1">
        <v>3</v>
      </c>
      <c r="H11" s="1">
        <v>3</v>
      </c>
      <c r="I11" s="4">
        <f t="shared" si="0"/>
        <v>12</v>
      </c>
      <c r="J11" s="5">
        <f t="shared" si="1"/>
        <v>2.4</v>
      </c>
      <c r="K11" s="14" t="str">
        <f>IF(D11="","",VLOOKUP(J11,$J$98:$K$100,2,TRUE))</f>
        <v>ІІ ур</v>
      </c>
      <c r="L11" s="1">
        <v>3</v>
      </c>
      <c r="M11" s="1">
        <v>3</v>
      </c>
      <c r="N11" s="1">
        <v>2</v>
      </c>
      <c r="O11" s="1">
        <v>3</v>
      </c>
      <c r="P11" s="1">
        <v>3</v>
      </c>
      <c r="Q11" s="4">
        <f t="shared" si="2"/>
        <v>14</v>
      </c>
      <c r="R11" s="5">
        <f t="shared" si="3"/>
        <v>2.8</v>
      </c>
      <c r="S11" s="14" t="str">
        <f>IF(L11="","",VLOOKUP(R11,$J$98:$K$100,2,TRUE))</f>
        <v>ІІІ ур</v>
      </c>
      <c r="T11" s="1">
        <v>2</v>
      </c>
      <c r="U11" s="1">
        <v>2</v>
      </c>
      <c r="V11" s="1">
        <v>2</v>
      </c>
      <c r="W11" s="1">
        <v>3</v>
      </c>
      <c r="X11" s="1">
        <v>2</v>
      </c>
      <c r="Y11" s="1">
        <v>3</v>
      </c>
      <c r="Z11" s="4">
        <f t="shared" si="4"/>
        <v>14</v>
      </c>
      <c r="AA11" s="5">
        <f t="shared" si="5"/>
        <v>2.3333333333333335</v>
      </c>
      <c r="AB11" s="14" t="str">
        <f>IF(T11="","",VLOOKUP(AA11,$J$98:$K$100,2,TRUE))</f>
        <v>ІІ ур</v>
      </c>
      <c r="AC11" s="7">
        <f t="shared" si="6"/>
        <v>40</v>
      </c>
      <c r="AD11" s="6">
        <f t="shared" si="7"/>
        <v>2.5</v>
      </c>
      <c r="AE11" s="14" t="str">
        <f>IF(W11="","",VLOOKUP(AD11,$J$98:$K$100,2,TRUE))</f>
        <v>ІІ ур</v>
      </c>
    </row>
    <row r="12" spans="1:32">
      <c r="B12" s="1">
        <v>5</v>
      </c>
      <c r="C12" s="17" t="s">
        <v>98</v>
      </c>
      <c r="D12" s="1">
        <v>2</v>
      </c>
      <c r="E12" s="1">
        <v>2</v>
      </c>
      <c r="F12" s="1">
        <v>2</v>
      </c>
      <c r="G12" s="1">
        <v>3</v>
      </c>
      <c r="H12" s="1">
        <v>3</v>
      </c>
      <c r="I12" s="4">
        <f t="shared" si="0"/>
        <v>12</v>
      </c>
      <c r="J12" s="5">
        <f t="shared" si="1"/>
        <v>2.4</v>
      </c>
      <c r="K12" s="14" t="str">
        <f>IF(D12="","",VLOOKUP(J12,$J$98:$K$100,2,TRUE))</f>
        <v>ІІ ур</v>
      </c>
      <c r="L12" s="1">
        <v>3</v>
      </c>
      <c r="M12" s="1">
        <v>3</v>
      </c>
      <c r="N12" s="1">
        <v>2</v>
      </c>
      <c r="O12" s="1">
        <v>3</v>
      </c>
      <c r="P12" s="1">
        <v>3</v>
      </c>
      <c r="Q12" s="4">
        <f t="shared" si="2"/>
        <v>14</v>
      </c>
      <c r="R12" s="5">
        <f t="shared" si="3"/>
        <v>2.8</v>
      </c>
      <c r="S12" s="14" t="str">
        <f>IF(L12="","",VLOOKUP(R12,$J$98:$K$100,2,TRUE))</f>
        <v>ІІІ ур</v>
      </c>
      <c r="T12" s="1">
        <v>2</v>
      </c>
      <c r="U12" s="1">
        <v>2</v>
      </c>
      <c r="V12" s="1">
        <v>2</v>
      </c>
      <c r="W12" s="1">
        <v>3</v>
      </c>
      <c r="X12" s="1">
        <v>2</v>
      </c>
      <c r="Y12" s="1">
        <v>3</v>
      </c>
      <c r="Z12" s="4">
        <f t="shared" si="4"/>
        <v>14</v>
      </c>
      <c r="AA12" s="5">
        <f t="shared" si="5"/>
        <v>2.3333333333333335</v>
      </c>
      <c r="AB12" s="14" t="str">
        <f>IF(T12="","",VLOOKUP(AA12,$J$98:$K$100,2,TRUE))</f>
        <v>ІІ ур</v>
      </c>
      <c r="AC12" s="7">
        <f t="shared" si="6"/>
        <v>40</v>
      </c>
      <c r="AD12" s="6">
        <f t="shared" si="7"/>
        <v>2.5</v>
      </c>
      <c r="AE12" s="14" t="str">
        <f>IF(W12="","",VLOOKUP(AD12,$J$98:$K$100,2,TRUE))</f>
        <v>ІІ ур</v>
      </c>
    </row>
    <row r="13" spans="1:32">
      <c r="B13" s="1">
        <v>6</v>
      </c>
      <c r="C13" s="17" t="s">
        <v>99</v>
      </c>
      <c r="D13" s="1">
        <v>3</v>
      </c>
      <c r="E13" s="1">
        <v>2</v>
      </c>
      <c r="F13" s="1">
        <v>3</v>
      </c>
      <c r="G13" s="1">
        <v>3</v>
      </c>
      <c r="H13" s="1">
        <v>3</v>
      </c>
      <c r="I13" s="4">
        <f t="shared" si="0"/>
        <v>14</v>
      </c>
      <c r="J13" s="5">
        <f t="shared" si="1"/>
        <v>2.8</v>
      </c>
      <c r="K13" s="14" t="str">
        <f>IF(D13="","",VLOOKUP(J13,$J$98:$K$100,2,TRUE))</f>
        <v>ІІІ ур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4">
        <f t="shared" si="2"/>
        <v>15</v>
      </c>
      <c r="R13" s="5">
        <f t="shared" si="3"/>
        <v>3</v>
      </c>
      <c r="S13" s="14" t="str">
        <f>IF(L13="","",VLOOKUP(R13,$J$98:$K$100,2,TRUE))</f>
        <v>ІІІ ур</v>
      </c>
      <c r="T13" s="1">
        <v>3</v>
      </c>
      <c r="U13" s="1">
        <v>2</v>
      </c>
      <c r="V13" s="1">
        <v>3</v>
      </c>
      <c r="W13" s="1">
        <v>3</v>
      </c>
      <c r="X13" s="1">
        <v>3</v>
      </c>
      <c r="Y13" s="1">
        <v>3</v>
      </c>
      <c r="Z13" s="4">
        <f t="shared" si="4"/>
        <v>17</v>
      </c>
      <c r="AA13" s="5">
        <f t="shared" si="5"/>
        <v>2.8333333333333335</v>
      </c>
      <c r="AB13" s="14" t="str">
        <f>IF(T13="","",VLOOKUP(AA13,$J$98:$K$100,2,TRUE))</f>
        <v>ІІІ ур</v>
      </c>
      <c r="AC13" s="7">
        <f t="shared" si="6"/>
        <v>46</v>
      </c>
      <c r="AD13" s="6">
        <f t="shared" si="7"/>
        <v>2.875</v>
      </c>
      <c r="AE13" s="14" t="str">
        <f>IF(W13="","",VLOOKUP(AD13,$J$98:$K$100,2,TRUE))</f>
        <v>ІІІ ур</v>
      </c>
    </row>
    <row r="14" spans="1:32">
      <c r="B14" s="1">
        <v>7</v>
      </c>
      <c r="C14" s="1" t="s">
        <v>80</v>
      </c>
      <c r="D14" s="1">
        <v>3</v>
      </c>
      <c r="E14" s="1">
        <v>2</v>
      </c>
      <c r="F14" s="1">
        <v>3</v>
      </c>
      <c r="G14" s="1">
        <v>3</v>
      </c>
      <c r="H14" s="1">
        <v>3</v>
      </c>
      <c r="I14" s="4">
        <f t="shared" si="0"/>
        <v>14</v>
      </c>
      <c r="J14" s="5">
        <f t="shared" si="1"/>
        <v>2.8</v>
      </c>
      <c r="K14" s="14" t="str">
        <f>IF(D14="","",VLOOKUP(J14,$J$98:$K$100,2,TRUE))</f>
        <v>ІІІ ур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4">
        <f t="shared" si="2"/>
        <v>15</v>
      </c>
      <c r="R14" s="5">
        <f t="shared" si="3"/>
        <v>3</v>
      </c>
      <c r="S14" s="14" t="str">
        <f>IF(L14="","",VLOOKUP(R14,$J$98:$K$100,2,TRUE))</f>
        <v>ІІІ ур</v>
      </c>
      <c r="T14" s="1">
        <v>2</v>
      </c>
      <c r="U14" s="1">
        <v>2</v>
      </c>
      <c r="V14" s="1">
        <v>3</v>
      </c>
      <c r="W14" s="1">
        <v>3</v>
      </c>
      <c r="X14" s="1">
        <v>3</v>
      </c>
      <c r="Y14" s="1">
        <v>3</v>
      </c>
      <c r="Z14" s="4">
        <f t="shared" si="4"/>
        <v>16</v>
      </c>
      <c r="AA14" s="5">
        <f t="shared" si="5"/>
        <v>2.6666666666666665</v>
      </c>
      <c r="AB14" s="14" t="str">
        <f>IF(T14="","",VLOOKUP(AA14,$J$98:$K$100,2,TRUE))</f>
        <v>ІІІ ур</v>
      </c>
      <c r="AC14" s="7">
        <f t="shared" si="6"/>
        <v>45</v>
      </c>
      <c r="AD14" s="6">
        <f t="shared" si="7"/>
        <v>2.8125</v>
      </c>
      <c r="AE14" s="14" t="str">
        <f>IF(W14="","",VLOOKUP(AD14,$J$98:$K$100,2,TRUE))</f>
        <v>ІІІ ур</v>
      </c>
    </row>
    <row r="15" spans="1:32">
      <c r="B15" s="1">
        <v>8</v>
      </c>
      <c r="C15" s="1" t="s">
        <v>81</v>
      </c>
      <c r="D15" s="1">
        <v>2</v>
      </c>
      <c r="E15" s="1">
        <v>2</v>
      </c>
      <c r="F15" s="1">
        <v>2</v>
      </c>
      <c r="G15" s="1">
        <v>3</v>
      </c>
      <c r="H15" s="1">
        <v>3</v>
      </c>
      <c r="I15" s="4">
        <f t="shared" si="0"/>
        <v>12</v>
      </c>
      <c r="J15" s="5">
        <f t="shared" si="1"/>
        <v>2.4</v>
      </c>
      <c r="K15" s="14" t="str">
        <f>IF(D15="","",VLOOKUP(J15,$J$98:$K$100,2,TRUE))</f>
        <v>ІІ ур</v>
      </c>
      <c r="L15" s="1">
        <v>2</v>
      </c>
      <c r="M15" s="1">
        <v>3</v>
      </c>
      <c r="N15" s="1">
        <v>2</v>
      </c>
      <c r="O15" s="1">
        <v>3</v>
      </c>
      <c r="P15" s="1">
        <v>2</v>
      </c>
      <c r="Q15" s="4">
        <f t="shared" si="2"/>
        <v>12</v>
      </c>
      <c r="R15" s="5">
        <f t="shared" si="3"/>
        <v>2.4</v>
      </c>
      <c r="S15" s="14" t="str">
        <f>IF(L15="","",VLOOKUP(R15,$J$98:$K$100,2,TRUE))</f>
        <v>ІІ ур</v>
      </c>
      <c r="T15" s="1">
        <v>3</v>
      </c>
      <c r="U15" s="1">
        <v>2</v>
      </c>
      <c r="V15" s="1">
        <v>2</v>
      </c>
      <c r="W15" s="1">
        <v>3</v>
      </c>
      <c r="X15" s="1">
        <v>2</v>
      </c>
      <c r="Y15" s="1">
        <v>3</v>
      </c>
      <c r="Z15" s="4">
        <f t="shared" si="4"/>
        <v>15</v>
      </c>
      <c r="AA15" s="5">
        <f t="shared" si="5"/>
        <v>2.5</v>
      </c>
      <c r="AB15" s="14" t="str">
        <f>IF(T15="","",VLOOKUP(AA15,$J$98:$K$100,2,TRUE))</f>
        <v>ІІ ур</v>
      </c>
      <c r="AC15" s="7">
        <f t="shared" si="6"/>
        <v>39</v>
      </c>
      <c r="AD15" s="6">
        <f t="shared" si="7"/>
        <v>2.4375</v>
      </c>
      <c r="AE15" s="14" t="str">
        <f>IF(W15="","",VLOOKUP(AD15,$J$98:$K$100,2,TRUE))</f>
        <v>ІІ ур</v>
      </c>
    </row>
    <row r="16" spans="1:32">
      <c r="B16" s="1">
        <v>9</v>
      </c>
      <c r="C16" s="1" t="s">
        <v>82</v>
      </c>
      <c r="D16" s="1">
        <v>3</v>
      </c>
      <c r="E16" s="1">
        <v>2</v>
      </c>
      <c r="F16" s="1">
        <v>3</v>
      </c>
      <c r="G16" s="1">
        <v>3</v>
      </c>
      <c r="H16" s="1">
        <v>3</v>
      </c>
      <c r="I16" s="4">
        <f t="shared" si="0"/>
        <v>14</v>
      </c>
      <c r="J16" s="5">
        <f t="shared" si="1"/>
        <v>2.8</v>
      </c>
      <c r="K16" s="14" t="str">
        <f>IF(D16="","",VLOOKUP(J16,$J$98:$K$100,2,TRUE))</f>
        <v>ІІІ ур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4">
        <f t="shared" si="2"/>
        <v>15</v>
      </c>
      <c r="R16" s="5">
        <f t="shared" si="3"/>
        <v>3</v>
      </c>
      <c r="S16" s="14" t="str">
        <f>IF(L16="","",VLOOKUP(R16,$J$98:$K$100,2,TRUE))</f>
        <v>ІІІ ур</v>
      </c>
      <c r="T16" s="1">
        <v>3</v>
      </c>
      <c r="U16" s="1">
        <v>2</v>
      </c>
      <c r="V16" s="1">
        <v>3</v>
      </c>
      <c r="W16" s="1">
        <v>3</v>
      </c>
      <c r="X16" s="1">
        <v>3</v>
      </c>
      <c r="Y16" s="1">
        <v>3</v>
      </c>
      <c r="Z16" s="4">
        <f t="shared" si="4"/>
        <v>17</v>
      </c>
      <c r="AA16" s="5">
        <f t="shared" si="5"/>
        <v>2.8333333333333335</v>
      </c>
      <c r="AB16" s="14" t="str">
        <f>IF(T16="","",VLOOKUP(AA16,$J$98:$K$100,2,TRUE))</f>
        <v>ІІІ ур</v>
      </c>
      <c r="AC16" s="7">
        <f t="shared" si="6"/>
        <v>46</v>
      </c>
      <c r="AD16" s="6">
        <f t="shared" si="7"/>
        <v>2.875</v>
      </c>
      <c r="AE16" s="14" t="str">
        <f>IF(W16="","",VLOOKUP(AD16,$J$98:$K$100,2,TRUE))</f>
        <v>ІІІ ур</v>
      </c>
    </row>
    <row r="17" spans="2:31">
      <c r="B17" s="1">
        <v>10</v>
      </c>
      <c r="C17" s="17" t="s">
        <v>100</v>
      </c>
      <c r="D17" s="1">
        <v>3</v>
      </c>
      <c r="E17" s="1">
        <v>2</v>
      </c>
      <c r="F17" s="1">
        <v>3</v>
      </c>
      <c r="G17" s="1">
        <v>3</v>
      </c>
      <c r="H17" s="1">
        <v>3</v>
      </c>
      <c r="I17" s="4">
        <f t="shared" si="0"/>
        <v>14</v>
      </c>
      <c r="J17" s="5">
        <f t="shared" si="1"/>
        <v>2.8</v>
      </c>
      <c r="K17" s="14" t="str">
        <f>IF(D17="","",VLOOKUP(J17,$J$98:$K$100,2,TRUE))</f>
        <v>ІІІ ур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4">
        <f t="shared" si="2"/>
        <v>15</v>
      </c>
      <c r="R17" s="5">
        <f t="shared" si="3"/>
        <v>3</v>
      </c>
      <c r="S17" s="14" t="str">
        <f>IF(L17="","",VLOOKUP(R17,$J$98:$K$100,2,TRUE))</f>
        <v>ІІІ ур</v>
      </c>
      <c r="T17" s="1">
        <v>3</v>
      </c>
      <c r="U17" s="1">
        <v>2</v>
      </c>
      <c r="V17" s="1">
        <v>3</v>
      </c>
      <c r="W17" s="1">
        <v>3</v>
      </c>
      <c r="X17" s="1">
        <v>3</v>
      </c>
      <c r="Y17" s="1">
        <v>3</v>
      </c>
      <c r="Z17" s="4">
        <f t="shared" si="4"/>
        <v>17</v>
      </c>
      <c r="AA17" s="5">
        <f t="shared" si="5"/>
        <v>2.8333333333333335</v>
      </c>
      <c r="AB17" s="14" t="str">
        <f>IF(T17="","",VLOOKUP(AA17,$J$98:$K$100,2,TRUE))</f>
        <v>ІІІ ур</v>
      </c>
      <c r="AC17" s="7">
        <f t="shared" si="6"/>
        <v>46</v>
      </c>
      <c r="AD17" s="6">
        <f t="shared" si="7"/>
        <v>2.875</v>
      </c>
      <c r="AE17" s="14" t="str">
        <f>IF(W17="","",VLOOKUP(AD17,$J$98:$K$100,2,TRUE))</f>
        <v>ІІІ ур</v>
      </c>
    </row>
    <row r="18" spans="2:31">
      <c r="B18" s="1">
        <v>11</v>
      </c>
      <c r="C18" s="1" t="s">
        <v>83</v>
      </c>
      <c r="D18" s="1">
        <v>2</v>
      </c>
      <c r="E18" s="1">
        <v>2</v>
      </c>
      <c r="F18" s="1">
        <v>2</v>
      </c>
      <c r="G18" s="1">
        <v>3</v>
      </c>
      <c r="H18" s="1">
        <v>2</v>
      </c>
      <c r="I18" s="4">
        <f t="shared" si="0"/>
        <v>11</v>
      </c>
      <c r="J18" s="5">
        <f t="shared" si="1"/>
        <v>2.2000000000000002</v>
      </c>
      <c r="K18" s="14" t="str">
        <f>IF(D18="","",VLOOKUP(J18,$J$98:$K$100,2,TRUE))</f>
        <v>ІІ ур</v>
      </c>
      <c r="L18" s="1">
        <v>3</v>
      </c>
      <c r="M18" s="1">
        <v>3</v>
      </c>
      <c r="N18" s="1">
        <v>2</v>
      </c>
      <c r="O18" s="1">
        <v>3</v>
      </c>
      <c r="P18" s="1">
        <v>3</v>
      </c>
      <c r="Q18" s="4">
        <f t="shared" si="2"/>
        <v>14</v>
      </c>
      <c r="R18" s="5">
        <f t="shared" si="3"/>
        <v>2.8</v>
      </c>
      <c r="S18" s="14" t="str">
        <f>IF(L18="","",VLOOKUP(R18,$J$98:$K$100,2,TRUE))</f>
        <v>ІІІ ур</v>
      </c>
      <c r="T18" s="1">
        <v>2</v>
      </c>
      <c r="U18" s="1">
        <v>2</v>
      </c>
      <c r="V18" s="1">
        <v>2</v>
      </c>
      <c r="W18" s="1">
        <v>3</v>
      </c>
      <c r="X18" s="1">
        <v>2</v>
      </c>
      <c r="Y18" s="1">
        <v>3</v>
      </c>
      <c r="Z18" s="4">
        <f t="shared" si="4"/>
        <v>14</v>
      </c>
      <c r="AA18" s="5">
        <f t="shared" si="5"/>
        <v>2.3333333333333335</v>
      </c>
      <c r="AB18" s="14" t="str">
        <f>IF(T18="","",VLOOKUP(AA18,$J$98:$K$100,2,TRUE))</f>
        <v>ІІ ур</v>
      </c>
      <c r="AC18" s="7">
        <f t="shared" si="6"/>
        <v>39</v>
      </c>
      <c r="AD18" s="6">
        <f t="shared" si="7"/>
        <v>2.4375</v>
      </c>
      <c r="AE18" s="14" t="str">
        <f>IF(W18="","",VLOOKUP(AD18,$J$98:$K$100,2,TRUE))</f>
        <v>ІІ ур</v>
      </c>
    </row>
    <row r="19" spans="2:31">
      <c r="B19" s="1">
        <v>12</v>
      </c>
      <c r="C19" s="17" t="s">
        <v>101</v>
      </c>
      <c r="D19" s="1">
        <v>2</v>
      </c>
      <c r="E19" s="1">
        <v>2</v>
      </c>
      <c r="F19" s="1">
        <v>2</v>
      </c>
      <c r="G19" s="1">
        <v>3</v>
      </c>
      <c r="H19" s="1">
        <v>3</v>
      </c>
      <c r="I19" s="4">
        <f t="shared" si="0"/>
        <v>12</v>
      </c>
      <c r="J19" s="5">
        <f t="shared" si="1"/>
        <v>2.4</v>
      </c>
      <c r="K19" s="14" t="str">
        <f>IF(D19="","",VLOOKUP(J19,$J$98:$K$100,2,TRUE))</f>
        <v>ІІ ур</v>
      </c>
      <c r="L19" s="1">
        <v>3</v>
      </c>
      <c r="M19" s="1">
        <v>3</v>
      </c>
      <c r="N19" s="1">
        <v>2</v>
      </c>
      <c r="O19" s="1">
        <v>3</v>
      </c>
      <c r="P19" s="1">
        <v>3</v>
      </c>
      <c r="Q19" s="4">
        <f t="shared" si="2"/>
        <v>14</v>
      </c>
      <c r="R19" s="5">
        <f t="shared" si="3"/>
        <v>2.8</v>
      </c>
      <c r="S19" s="14" t="str">
        <f>IF(L19="","",VLOOKUP(R19,$J$98:$K$100,2,TRUE))</f>
        <v>ІІІ ур</v>
      </c>
      <c r="T19" s="1">
        <v>2</v>
      </c>
      <c r="U19" s="1">
        <v>2</v>
      </c>
      <c r="V19" s="1">
        <v>2</v>
      </c>
      <c r="W19" s="1">
        <v>3</v>
      </c>
      <c r="X19" s="1">
        <v>2</v>
      </c>
      <c r="Y19" s="1">
        <v>3</v>
      </c>
      <c r="Z19" s="4">
        <f t="shared" si="4"/>
        <v>14</v>
      </c>
      <c r="AA19" s="5">
        <f t="shared" si="5"/>
        <v>2.3333333333333335</v>
      </c>
      <c r="AB19" s="14" t="str">
        <f>IF(T19="","",VLOOKUP(AA19,$J$98:$K$100,2,TRUE))</f>
        <v>ІІ ур</v>
      </c>
      <c r="AC19" s="7">
        <f t="shared" si="6"/>
        <v>40</v>
      </c>
      <c r="AD19" s="6">
        <f t="shared" si="7"/>
        <v>2.5</v>
      </c>
      <c r="AE19" s="14" t="str">
        <f>IF(W19="","",VLOOKUP(AD19,$J$98:$K$100,2,TRUE))</f>
        <v>ІІ ур</v>
      </c>
    </row>
    <row r="20" spans="2:31">
      <c r="B20" s="1">
        <v>13</v>
      </c>
      <c r="C20" s="1" t="s">
        <v>84</v>
      </c>
      <c r="D20" s="1">
        <v>3</v>
      </c>
      <c r="E20" s="1">
        <v>2</v>
      </c>
      <c r="F20" s="1">
        <v>3</v>
      </c>
      <c r="G20" s="1">
        <v>3</v>
      </c>
      <c r="H20" s="1">
        <v>3</v>
      </c>
      <c r="I20" s="4">
        <f t="shared" si="0"/>
        <v>14</v>
      </c>
      <c r="J20" s="5">
        <f t="shared" si="1"/>
        <v>2.8</v>
      </c>
      <c r="K20" s="14" t="str">
        <f>IF(D20="","",VLOOKUP(J20,$J$98:$K$100,2,TRUE))</f>
        <v>ІІІ ур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4">
        <f t="shared" si="2"/>
        <v>15</v>
      </c>
      <c r="R20" s="5">
        <f t="shared" si="3"/>
        <v>3</v>
      </c>
      <c r="S20" s="14" t="str">
        <f>IF(L20="","",VLOOKUP(R20,$J$98:$K$100,2,TRUE))</f>
        <v>ІІІ ур</v>
      </c>
      <c r="T20" s="1">
        <v>3</v>
      </c>
      <c r="U20" s="1">
        <v>2</v>
      </c>
      <c r="V20" s="1">
        <v>3</v>
      </c>
      <c r="W20" s="1">
        <v>3</v>
      </c>
      <c r="X20" s="1">
        <v>3</v>
      </c>
      <c r="Y20" s="1">
        <v>3</v>
      </c>
      <c r="Z20" s="4">
        <f t="shared" si="4"/>
        <v>17</v>
      </c>
      <c r="AA20" s="5">
        <f t="shared" si="5"/>
        <v>2.8333333333333335</v>
      </c>
      <c r="AB20" s="14" t="str">
        <f>IF(T20="","",VLOOKUP(AA20,$J$98:$K$100,2,TRUE))</f>
        <v>ІІІ ур</v>
      </c>
      <c r="AC20" s="7">
        <f t="shared" si="6"/>
        <v>46</v>
      </c>
      <c r="AD20" s="6">
        <f t="shared" si="7"/>
        <v>2.875</v>
      </c>
      <c r="AE20" s="14" t="str">
        <f>IF(W20="","",VLOOKUP(AD20,$J$98:$K$100,2,TRUE))</f>
        <v>ІІІ ур</v>
      </c>
    </row>
    <row r="21" spans="2:31">
      <c r="B21" s="1">
        <v>14</v>
      </c>
      <c r="C21" s="1" t="s">
        <v>85</v>
      </c>
      <c r="D21" s="1">
        <v>3</v>
      </c>
      <c r="E21" s="1">
        <v>2</v>
      </c>
      <c r="F21" s="1">
        <v>3</v>
      </c>
      <c r="G21" s="1">
        <v>3</v>
      </c>
      <c r="H21" s="1">
        <v>3</v>
      </c>
      <c r="I21" s="4">
        <f t="shared" si="0"/>
        <v>14</v>
      </c>
      <c r="J21" s="5">
        <f t="shared" si="1"/>
        <v>2.8</v>
      </c>
      <c r="K21" s="14" t="str">
        <f>IF(D21="","",VLOOKUP(J21,$J$98:$K$100,2,TRUE))</f>
        <v>ІІІ ур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4">
        <f t="shared" si="2"/>
        <v>15</v>
      </c>
      <c r="R21" s="5">
        <f t="shared" si="3"/>
        <v>3</v>
      </c>
      <c r="S21" s="14" t="str">
        <f>IF(L21="","",VLOOKUP(R21,$J$98:$K$100,2,TRUE))</f>
        <v>ІІІ ур</v>
      </c>
      <c r="T21" s="1">
        <v>3</v>
      </c>
      <c r="U21" s="1">
        <v>2</v>
      </c>
      <c r="V21" s="1">
        <v>3</v>
      </c>
      <c r="W21" s="1">
        <v>3</v>
      </c>
      <c r="X21" s="1">
        <v>3</v>
      </c>
      <c r="Y21" s="1">
        <v>3</v>
      </c>
      <c r="Z21" s="4">
        <f t="shared" si="4"/>
        <v>17</v>
      </c>
      <c r="AA21" s="5">
        <f t="shared" si="5"/>
        <v>2.8333333333333335</v>
      </c>
      <c r="AB21" s="14" t="str">
        <f>IF(T21="","",VLOOKUP(AA21,$J$98:$K$100,2,TRUE))</f>
        <v>ІІІ ур</v>
      </c>
      <c r="AC21" s="7">
        <f t="shared" si="6"/>
        <v>46</v>
      </c>
      <c r="AD21" s="6">
        <f t="shared" si="7"/>
        <v>2.875</v>
      </c>
      <c r="AE21" s="14" t="str">
        <f>IF(W21="","",VLOOKUP(AD21,$J$98:$K$100,2,TRUE))</f>
        <v>ІІІ ур</v>
      </c>
    </row>
    <row r="22" spans="2:31">
      <c r="B22" s="1">
        <v>15</v>
      </c>
      <c r="C22" s="1" t="s">
        <v>86</v>
      </c>
      <c r="D22" s="1">
        <v>3</v>
      </c>
      <c r="E22" s="1">
        <v>2</v>
      </c>
      <c r="F22" s="1">
        <v>3</v>
      </c>
      <c r="G22" s="1">
        <v>3</v>
      </c>
      <c r="H22" s="1">
        <v>3</v>
      </c>
      <c r="I22" s="4">
        <f t="shared" si="0"/>
        <v>14</v>
      </c>
      <c r="J22" s="5">
        <f t="shared" si="1"/>
        <v>2.8</v>
      </c>
      <c r="K22" s="14" t="str">
        <f>IF(D22="","",VLOOKUP(J22,$J$98:$K$100,2,TRUE))</f>
        <v>ІІІ ур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4">
        <f t="shared" si="2"/>
        <v>15</v>
      </c>
      <c r="R22" s="5">
        <f t="shared" si="3"/>
        <v>3</v>
      </c>
      <c r="S22" s="14" t="str">
        <f>IF(L22="","",VLOOKUP(R22,$J$98:$K$100,2,TRUE))</f>
        <v>ІІІ ур</v>
      </c>
      <c r="T22" s="1">
        <v>3</v>
      </c>
      <c r="U22" s="1">
        <v>2</v>
      </c>
      <c r="V22" s="1">
        <v>3</v>
      </c>
      <c r="W22" s="1">
        <v>3</v>
      </c>
      <c r="X22" s="1">
        <v>3</v>
      </c>
      <c r="Y22" s="1">
        <v>3</v>
      </c>
      <c r="Z22" s="4">
        <f t="shared" si="4"/>
        <v>17</v>
      </c>
      <c r="AA22" s="5">
        <f t="shared" si="5"/>
        <v>2.8333333333333335</v>
      </c>
      <c r="AB22" s="14" t="str">
        <f>IF(T22="","",VLOOKUP(AA22,$J$98:$K$100,2,TRUE))</f>
        <v>ІІІ ур</v>
      </c>
      <c r="AC22" s="7">
        <f t="shared" si="6"/>
        <v>46</v>
      </c>
      <c r="AD22" s="6">
        <f t="shared" si="7"/>
        <v>2.875</v>
      </c>
      <c r="AE22" s="14" t="str">
        <f>IF(W22="","",VLOOKUP(AD22,$J$98:$K$100,2,TRUE))</f>
        <v>ІІІ ур</v>
      </c>
    </row>
    <row r="23" spans="2:31">
      <c r="B23" s="1">
        <v>16</v>
      </c>
      <c r="C23" s="1" t="s">
        <v>87</v>
      </c>
      <c r="D23" s="1">
        <v>2</v>
      </c>
      <c r="E23" s="1">
        <v>2</v>
      </c>
      <c r="F23" s="1">
        <v>3</v>
      </c>
      <c r="G23" s="1">
        <v>3</v>
      </c>
      <c r="H23" s="1">
        <v>3</v>
      </c>
      <c r="I23" s="4">
        <f t="shared" si="0"/>
        <v>13</v>
      </c>
      <c r="J23" s="5">
        <f t="shared" si="1"/>
        <v>2.6</v>
      </c>
      <c r="K23" s="14" t="str">
        <f>IF(D23="","",VLOOKUP(J23,$J$98:$K$100,2,TRUE))</f>
        <v>ІІІ ур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4">
        <f t="shared" si="2"/>
        <v>15</v>
      </c>
      <c r="R23" s="5">
        <f t="shared" si="3"/>
        <v>3</v>
      </c>
      <c r="S23" s="14" t="str">
        <f>IF(L23="","",VLOOKUP(R23,$J$98:$K$100,2,TRUE))</f>
        <v>ІІІ ур</v>
      </c>
      <c r="T23" s="1">
        <v>3</v>
      </c>
      <c r="U23" s="1">
        <v>2</v>
      </c>
      <c r="V23" s="1">
        <v>2</v>
      </c>
      <c r="W23" s="1">
        <v>3</v>
      </c>
      <c r="X23" s="1">
        <v>2</v>
      </c>
      <c r="Y23" s="1">
        <v>3</v>
      </c>
      <c r="Z23" s="4">
        <f t="shared" si="4"/>
        <v>15</v>
      </c>
      <c r="AA23" s="5">
        <f t="shared" si="5"/>
        <v>2.5</v>
      </c>
      <c r="AB23" s="14" t="str">
        <f>IF(T23="","",VLOOKUP(AA23,$J$98:$K$100,2,TRUE))</f>
        <v>ІІ ур</v>
      </c>
      <c r="AC23" s="7">
        <f t="shared" si="6"/>
        <v>43</v>
      </c>
      <c r="AD23" s="6">
        <f t="shared" si="7"/>
        <v>2.6875</v>
      </c>
      <c r="AE23" s="14" t="str">
        <f>IF(W23="","",VLOOKUP(AD23,$J$98:$K$100,2,TRUE))</f>
        <v>ІІІ ур</v>
      </c>
    </row>
    <row r="24" spans="2:31">
      <c r="B24" s="1">
        <v>17</v>
      </c>
      <c r="C24" s="1" t="s">
        <v>88</v>
      </c>
      <c r="D24" s="1">
        <v>2</v>
      </c>
      <c r="E24" s="1">
        <v>2</v>
      </c>
      <c r="F24" s="1">
        <v>2</v>
      </c>
      <c r="G24" s="1">
        <v>3</v>
      </c>
      <c r="H24" s="1">
        <v>3</v>
      </c>
      <c r="I24" s="4">
        <f t="shared" si="0"/>
        <v>12</v>
      </c>
      <c r="J24" s="5">
        <f t="shared" si="1"/>
        <v>2.4</v>
      </c>
      <c r="K24" s="14" t="str">
        <f>IF(D24="","",VLOOKUP(J24,$J$98:$K$100,2,TRUE))</f>
        <v>ІІ ур</v>
      </c>
      <c r="L24" s="1">
        <v>3</v>
      </c>
      <c r="M24" s="1">
        <v>3</v>
      </c>
      <c r="N24" s="1">
        <v>2</v>
      </c>
      <c r="O24" s="1">
        <v>3</v>
      </c>
      <c r="P24" s="1">
        <v>3</v>
      </c>
      <c r="Q24" s="4">
        <f t="shared" si="2"/>
        <v>14</v>
      </c>
      <c r="R24" s="5">
        <f t="shared" si="3"/>
        <v>2.8</v>
      </c>
      <c r="S24" s="14" t="str">
        <f>IF(L24="","",VLOOKUP(R24,$J$98:$K$100,2,TRUE))</f>
        <v>ІІІ ур</v>
      </c>
      <c r="T24" s="1">
        <v>3</v>
      </c>
      <c r="U24" s="1">
        <v>2</v>
      </c>
      <c r="V24" s="1">
        <v>2</v>
      </c>
      <c r="W24" s="1">
        <v>3</v>
      </c>
      <c r="X24" s="1">
        <v>2</v>
      </c>
      <c r="Y24" s="1">
        <v>3</v>
      </c>
      <c r="Z24" s="4">
        <f t="shared" si="4"/>
        <v>15</v>
      </c>
      <c r="AA24" s="5">
        <f t="shared" si="5"/>
        <v>2.5</v>
      </c>
      <c r="AB24" s="14" t="str">
        <f>IF(T24="","",VLOOKUP(AA24,$J$98:$K$100,2,TRUE))</f>
        <v>ІІ ур</v>
      </c>
      <c r="AC24" s="7">
        <f t="shared" si="6"/>
        <v>41</v>
      </c>
      <c r="AD24" s="6">
        <f t="shared" si="7"/>
        <v>2.5625</v>
      </c>
      <c r="AE24" s="14" t="str">
        <f>IF(W24="","",VLOOKUP(AD24,$J$98:$K$100,2,TRUE))</f>
        <v>ІІ ур</v>
      </c>
    </row>
    <row r="25" spans="2:31">
      <c r="B25" s="1">
        <v>18</v>
      </c>
      <c r="C25" s="1" t="s">
        <v>102</v>
      </c>
      <c r="D25" s="1">
        <v>3</v>
      </c>
      <c r="E25" s="1">
        <v>2</v>
      </c>
      <c r="F25" s="1">
        <v>3</v>
      </c>
      <c r="G25" s="1">
        <v>3</v>
      </c>
      <c r="H25" s="1">
        <v>3</v>
      </c>
      <c r="I25" s="4">
        <f t="shared" si="0"/>
        <v>14</v>
      </c>
      <c r="J25" s="5">
        <f t="shared" si="1"/>
        <v>2.8</v>
      </c>
      <c r="K25" s="14" t="str">
        <f>IF(D25="","",VLOOKUP(J25,$J$98:$K$100,2,TRUE))</f>
        <v>ІІІ ур</v>
      </c>
      <c r="L25" s="1">
        <v>3</v>
      </c>
      <c r="M25" s="1">
        <v>3</v>
      </c>
      <c r="N25" s="1">
        <v>2</v>
      </c>
      <c r="O25" s="1">
        <v>3</v>
      </c>
      <c r="P25" s="1">
        <v>3</v>
      </c>
      <c r="Q25" s="4">
        <f t="shared" si="2"/>
        <v>14</v>
      </c>
      <c r="R25" s="5">
        <f t="shared" si="3"/>
        <v>2.8</v>
      </c>
      <c r="S25" s="14" t="str">
        <f>IF(L25="","",VLOOKUP(R25,$J$98:$K$100,2,TRUE))</f>
        <v>ІІІ ур</v>
      </c>
      <c r="T25" s="1">
        <v>3</v>
      </c>
      <c r="U25" s="1">
        <v>2</v>
      </c>
      <c r="V25" s="1">
        <v>3</v>
      </c>
      <c r="W25" s="1">
        <v>3</v>
      </c>
      <c r="X25" s="1">
        <v>2</v>
      </c>
      <c r="Y25" s="1">
        <v>3</v>
      </c>
      <c r="Z25" s="4">
        <f t="shared" si="4"/>
        <v>16</v>
      </c>
      <c r="AA25" s="5">
        <f t="shared" si="5"/>
        <v>2.6666666666666665</v>
      </c>
      <c r="AB25" s="14" t="str">
        <f>IF(T25="","",VLOOKUP(AA25,$J$98:$K$100,2,TRUE))</f>
        <v>ІІІ ур</v>
      </c>
      <c r="AC25" s="7">
        <f t="shared" si="6"/>
        <v>44</v>
      </c>
      <c r="AD25" s="6">
        <f t="shared" si="7"/>
        <v>2.75</v>
      </c>
      <c r="AE25" s="14" t="str">
        <f>IF(W25="","",VLOOKUP(AD25,$J$98:$K$100,2,TRUE))</f>
        <v>ІІІ ур</v>
      </c>
    </row>
    <row r="26" spans="2:31">
      <c r="B26" s="1">
        <v>19</v>
      </c>
      <c r="C26" s="1" t="s">
        <v>103</v>
      </c>
      <c r="D26" s="1">
        <v>2</v>
      </c>
      <c r="E26" s="1">
        <v>2</v>
      </c>
      <c r="F26" s="1">
        <v>2</v>
      </c>
      <c r="G26" s="1">
        <v>3</v>
      </c>
      <c r="H26" s="1">
        <v>3</v>
      </c>
      <c r="I26" s="4">
        <f t="shared" si="0"/>
        <v>12</v>
      </c>
      <c r="J26" s="5">
        <f t="shared" si="1"/>
        <v>2.4</v>
      </c>
      <c r="K26" s="14" t="str">
        <f>IF(D26="","",VLOOKUP(J26,$J$98:$K$100,2,TRUE))</f>
        <v>ІІ ур</v>
      </c>
      <c r="L26" s="1">
        <v>3</v>
      </c>
      <c r="M26" s="1">
        <v>3</v>
      </c>
      <c r="N26" s="1">
        <v>3</v>
      </c>
      <c r="O26" s="1">
        <v>3</v>
      </c>
      <c r="P26" s="1">
        <v>3</v>
      </c>
      <c r="Q26" s="4">
        <f t="shared" si="2"/>
        <v>15</v>
      </c>
      <c r="R26" s="5">
        <f t="shared" si="3"/>
        <v>3</v>
      </c>
      <c r="S26" s="14" t="str">
        <f>IF(L26="","",VLOOKUP(R26,$J$98:$K$100,2,TRUE))</f>
        <v>ІІІ ур</v>
      </c>
      <c r="T26" s="1">
        <v>3</v>
      </c>
      <c r="U26" s="1">
        <v>2</v>
      </c>
      <c r="V26" s="1">
        <v>2</v>
      </c>
      <c r="W26" s="1">
        <v>3</v>
      </c>
      <c r="X26" s="1">
        <v>2</v>
      </c>
      <c r="Y26" s="1">
        <v>3</v>
      </c>
      <c r="Z26" s="4">
        <f t="shared" si="4"/>
        <v>15</v>
      </c>
      <c r="AA26" s="5">
        <f t="shared" si="5"/>
        <v>2.5</v>
      </c>
      <c r="AB26" s="14" t="str">
        <f>IF(T26="","",VLOOKUP(AA26,$J$98:$K$100,2,TRUE))</f>
        <v>ІІ ур</v>
      </c>
      <c r="AC26" s="7">
        <f t="shared" si="6"/>
        <v>42</v>
      </c>
      <c r="AD26" s="6">
        <f t="shared" si="7"/>
        <v>2.625</v>
      </c>
      <c r="AE26" s="14" t="str">
        <f>IF(W26="","",VLOOKUP(AD26,$J$98:$K$100,2,TRUE))</f>
        <v>ІІІ ур</v>
      </c>
    </row>
    <row r="27" spans="2:31">
      <c r="B27" s="1">
        <v>20</v>
      </c>
      <c r="C27" s="1" t="s">
        <v>104</v>
      </c>
      <c r="D27" s="1">
        <v>3</v>
      </c>
      <c r="E27" s="1">
        <v>2</v>
      </c>
      <c r="F27" s="1">
        <v>3</v>
      </c>
      <c r="G27" s="1">
        <v>3</v>
      </c>
      <c r="H27" s="1">
        <v>3</v>
      </c>
      <c r="I27" s="4">
        <f t="shared" si="0"/>
        <v>14</v>
      </c>
      <c r="J27" s="5">
        <f t="shared" si="1"/>
        <v>2.8</v>
      </c>
      <c r="K27" s="14" t="str">
        <f>IF(D27="","",VLOOKUP(J27,$J$98:$K$100,2,TRUE))</f>
        <v>ІІІ ур</v>
      </c>
      <c r="L27" s="1">
        <v>3</v>
      </c>
      <c r="M27" s="1">
        <v>3</v>
      </c>
      <c r="N27" s="1">
        <v>3</v>
      </c>
      <c r="O27" s="1">
        <v>3</v>
      </c>
      <c r="P27" s="1">
        <v>3</v>
      </c>
      <c r="Q27" s="4">
        <f t="shared" si="2"/>
        <v>15</v>
      </c>
      <c r="R27" s="5">
        <f t="shared" si="3"/>
        <v>3</v>
      </c>
      <c r="S27" s="14" t="str">
        <f>IF(L27="","",VLOOKUP(R27,$J$98:$K$100,2,TRUE))</f>
        <v>ІІІ ур</v>
      </c>
      <c r="T27" s="1">
        <v>3</v>
      </c>
      <c r="U27" s="1">
        <v>2</v>
      </c>
      <c r="V27" s="1">
        <v>3</v>
      </c>
      <c r="W27" s="1">
        <v>3</v>
      </c>
      <c r="X27" s="1">
        <v>3</v>
      </c>
      <c r="Y27" s="1">
        <v>3</v>
      </c>
      <c r="Z27" s="4">
        <f t="shared" si="4"/>
        <v>17</v>
      </c>
      <c r="AA27" s="5">
        <f t="shared" si="5"/>
        <v>2.8333333333333335</v>
      </c>
      <c r="AB27" s="14" t="str">
        <f>IF(T27="","",VLOOKUP(AA27,$J$98:$K$100,2,TRUE))</f>
        <v>ІІІ ур</v>
      </c>
      <c r="AC27" s="7">
        <f t="shared" si="6"/>
        <v>46</v>
      </c>
      <c r="AD27" s="6">
        <f t="shared" si="7"/>
        <v>2.875</v>
      </c>
      <c r="AE27" s="14" t="str">
        <f>IF(W27="","",VLOOKUP(AD27,$J$98:$K$100,2,TRUE))</f>
        <v>ІІІ ур</v>
      </c>
    </row>
    <row r="28" spans="2:31">
      <c r="B28" s="1">
        <v>21</v>
      </c>
      <c r="C28" s="17" t="s">
        <v>105</v>
      </c>
      <c r="D28" s="1">
        <v>2</v>
      </c>
      <c r="E28" s="1">
        <v>2</v>
      </c>
      <c r="F28" s="1">
        <v>2</v>
      </c>
      <c r="G28" s="1">
        <v>3</v>
      </c>
      <c r="H28" s="1">
        <v>2</v>
      </c>
      <c r="I28" s="4">
        <f t="shared" si="0"/>
        <v>11</v>
      </c>
      <c r="J28" s="5">
        <f t="shared" si="1"/>
        <v>2.2000000000000002</v>
      </c>
      <c r="K28" s="14" t="str">
        <f>IF(D28="","",VLOOKUP(J28,$J$98:$K$100,2,TRUE))</f>
        <v>ІІ ур</v>
      </c>
      <c r="L28" s="1">
        <v>2</v>
      </c>
      <c r="M28" s="1">
        <v>3</v>
      </c>
      <c r="N28" s="1">
        <v>2</v>
      </c>
      <c r="O28" s="1">
        <v>3</v>
      </c>
      <c r="P28" s="1">
        <v>3</v>
      </c>
      <c r="Q28" s="4">
        <f t="shared" si="2"/>
        <v>13</v>
      </c>
      <c r="R28" s="5">
        <f t="shared" si="3"/>
        <v>2.6</v>
      </c>
      <c r="S28" s="14" t="str">
        <f>IF(L28="","",VLOOKUP(R28,$J$98:$K$100,2,TRUE))</f>
        <v>ІІІ ур</v>
      </c>
      <c r="T28" s="1">
        <v>2</v>
      </c>
      <c r="U28" s="1">
        <v>2</v>
      </c>
      <c r="V28" s="1">
        <v>2</v>
      </c>
      <c r="W28" s="1">
        <v>3</v>
      </c>
      <c r="X28" s="1">
        <v>2</v>
      </c>
      <c r="Y28" s="1">
        <v>3</v>
      </c>
      <c r="Z28" s="4">
        <f t="shared" si="4"/>
        <v>14</v>
      </c>
      <c r="AA28" s="5">
        <f t="shared" si="5"/>
        <v>2.3333333333333335</v>
      </c>
      <c r="AB28" s="14" t="str">
        <f>IF(T28="","",VLOOKUP(AA28,$J$98:$K$100,2,TRUE))</f>
        <v>ІІ ур</v>
      </c>
      <c r="AC28" s="7">
        <f t="shared" si="6"/>
        <v>38</v>
      </c>
      <c r="AD28" s="6">
        <f t="shared" si="7"/>
        <v>2.375</v>
      </c>
      <c r="AE28" s="14" t="str">
        <f>IF(W28="","",VLOOKUP(AD28,$J$98:$K$100,2,TRUE))</f>
        <v>ІІ ур</v>
      </c>
    </row>
    <row r="29" spans="2:31">
      <c r="B29" s="1">
        <v>22</v>
      </c>
      <c r="C29" s="1" t="s">
        <v>90</v>
      </c>
      <c r="D29" s="1">
        <v>2</v>
      </c>
      <c r="E29" s="1">
        <v>2</v>
      </c>
      <c r="F29" s="1">
        <v>2</v>
      </c>
      <c r="G29" s="1">
        <v>3</v>
      </c>
      <c r="H29" s="1">
        <v>3</v>
      </c>
      <c r="I29" s="4">
        <f t="shared" si="0"/>
        <v>12</v>
      </c>
      <c r="J29" s="5">
        <f t="shared" si="1"/>
        <v>2.4</v>
      </c>
      <c r="K29" s="14" t="str">
        <f>IF(D29="","",VLOOKUP(J29,$J$98:$K$100,2,TRUE))</f>
        <v>ІІ ур</v>
      </c>
      <c r="L29" s="1">
        <v>3</v>
      </c>
      <c r="M29" s="1">
        <v>3</v>
      </c>
      <c r="N29" s="1">
        <v>2</v>
      </c>
      <c r="O29" s="1">
        <v>3</v>
      </c>
      <c r="P29" s="1">
        <v>3</v>
      </c>
      <c r="Q29" s="4">
        <f t="shared" si="2"/>
        <v>14</v>
      </c>
      <c r="R29" s="5">
        <f t="shared" si="3"/>
        <v>2.8</v>
      </c>
      <c r="S29" s="14" t="str">
        <f>IF(L29="","",VLOOKUP(R29,$J$98:$K$100,2,TRUE))</f>
        <v>ІІІ ур</v>
      </c>
      <c r="T29" s="1">
        <v>2</v>
      </c>
      <c r="U29" s="1">
        <v>2</v>
      </c>
      <c r="V29" s="1">
        <v>2</v>
      </c>
      <c r="W29" s="1">
        <v>3</v>
      </c>
      <c r="X29" s="1">
        <v>2</v>
      </c>
      <c r="Y29" s="1">
        <v>3</v>
      </c>
      <c r="Z29" s="4">
        <f t="shared" si="4"/>
        <v>14</v>
      </c>
      <c r="AA29" s="5">
        <f t="shared" si="5"/>
        <v>2.3333333333333335</v>
      </c>
      <c r="AB29" s="14" t="str">
        <f>IF(T29="","",VLOOKUP(AA29,$J$98:$K$100,2,TRUE))</f>
        <v>ІІ ур</v>
      </c>
      <c r="AC29" s="7">
        <f t="shared" si="6"/>
        <v>40</v>
      </c>
      <c r="AD29" s="6">
        <f t="shared" si="7"/>
        <v>2.5</v>
      </c>
      <c r="AE29" s="14" t="str">
        <f>IF(W29="","",VLOOKUP(AD29,$J$98:$K$100,2,TRUE))</f>
        <v>ІІ ур</v>
      </c>
    </row>
    <row r="30" spans="2:31">
      <c r="B30" s="1">
        <v>23</v>
      </c>
      <c r="C30" s="1" t="s">
        <v>89</v>
      </c>
      <c r="D30" s="1">
        <v>3</v>
      </c>
      <c r="E30" s="1">
        <v>2</v>
      </c>
      <c r="F30" s="1">
        <v>3</v>
      </c>
      <c r="G30" s="1">
        <v>3</v>
      </c>
      <c r="H30" s="1">
        <v>3</v>
      </c>
      <c r="I30" s="4">
        <f t="shared" si="0"/>
        <v>14</v>
      </c>
      <c r="J30" s="5">
        <f t="shared" si="1"/>
        <v>2.8</v>
      </c>
      <c r="K30" s="14" t="str">
        <f>IF(D30="","",VLOOKUP(J30,$J$98:$K$100,2,TRUE))</f>
        <v>ІІІ ур</v>
      </c>
      <c r="L30" s="1">
        <v>3</v>
      </c>
      <c r="M30" s="1">
        <v>3</v>
      </c>
      <c r="N30" s="1">
        <v>2</v>
      </c>
      <c r="O30" s="1">
        <v>3</v>
      </c>
      <c r="P30" s="1">
        <v>3</v>
      </c>
      <c r="Q30" s="4">
        <f t="shared" si="2"/>
        <v>14</v>
      </c>
      <c r="R30" s="5">
        <f t="shared" si="3"/>
        <v>2.8</v>
      </c>
      <c r="S30" s="14" t="str">
        <f>IF(L30="","",VLOOKUP(R30,$J$98:$K$100,2,TRUE))</f>
        <v>ІІІ ур</v>
      </c>
      <c r="T30" s="1">
        <v>2</v>
      </c>
      <c r="U30" s="1">
        <v>2</v>
      </c>
      <c r="V30" s="1">
        <v>3</v>
      </c>
      <c r="W30" s="1">
        <v>3</v>
      </c>
      <c r="X30" s="1">
        <v>2</v>
      </c>
      <c r="Y30" s="1">
        <v>3</v>
      </c>
      <c r="Z30" s="4">
        <f t="shared" si="4"/>
        <v>15</v>
      </c>
      <c r="AA30" s="5">
        <f t="shared" si="5"/>
        <v>2.5</v>
      </c>
      <c r="AB30" s="14" t="str">
        <f>IF(T30="","",VLOOKUP(AA30,$J$98:$K$100,2,TRUE))</f>
        <v>ІІ ур</v>
      </c>
      <c r="AC30" s="7">
        <f t="shared" si="6"/>
        <v>43</v>
      </c>
      <c r="AD30" s="6">
        <f t="shared" si="7"/>
        <v>2.6875</v>
      </c>
      <c r="AE30" s="14" t="str">
        <f>IF(W30="","",VLOOKUP(AD30,$J$98:$K$100,2,TRUE))</f>
        <v>ІІІ ур</v>
      </c>
    </row>
    <row r="31" spans="2:31">
      <c r="B31" s="25"/>
      <c r="C31" s="25"/>
      <c r="D31" s="18"/>
      <c r="E31" s="19"/>
      <c r="F31" s="19"/>
      <c r="G31" s="19"/>
      <c r="H31" s="19"/>
      <c r="I31" s="20"/>
      <c r="J31" s="1" t="s">
        <v>13</v>
      </c>
      <c r="K31" s="12" t="s">
        <v>9</v>
      </c>
      <c r="L31" s="18"/>
      <c r="M31" s="19"/>
      <c r="N31" s="19"/>
      <c r="O31" s="19"/>
      <c r="P31" s="19"/>
      <c r="Q31" s="20"/>
      <c r="R31" s="1" t="s">
        <v>13</v>
      </c>
      <c r="S31" s="12" t="s">
        <v>9</v>
      </c>
      <c r="T31" s="18"/>
      <c r="U31" s="19"/>
      <c r="V31" s="19"/>
      <c r="W31" s="19"/>
      <c r="X31" s="19"/>
      <c r="Y31" s="19"/>
      <c r="Z31" s="20"/>
      <c r="AA31" s="1" t="s">
        <v>13</v>
      </c>
      <c r="AB31" s="12" t="s">
        <v>9</v>
      </c>
      <c r="AC31" s="2"/>
      <c r="AD31" s="2"/>
      <c r="AE31" s="2"/>
    </row>
    <row r="32" spans="2:31">
      <c r="B32" s="26"/>
      <c r="C32" s="26"/>
      <c r="D32" s="18" t="s">
        <v>18</v>
      </c>
      <c r="E32" s="19"/>
      <c r="F32" s="19"/>
      <c r="G32" s="19"/>
      <c r="H32" s="19"/>
      <c r="I32" s="20"/>
      <c r="J32" s="11">
        <v>23</v>
      </c>
      <c r="K32" s="11">
        <v>100</v>
      </c>
      <c r="L32" s="18" t="s">
        <v>18</v>
      </c>
      <c r="M32" s="19"/>
      <c r="N32" s="19"/>
      <c r="O32" s="19"/>
      <c r="P32" s="19"/>
      <c r="Q32" s="20"/>
      <c r="R32" s="11">
        <v>23</v>
      </c>
      <c r="S32" s="11">
        <v>100</v>
      </c>
      <c r="T32" s="18" t="s">
        <v>18</v>
      </c>
      <c r="U32" s="19"/>
      <c r="V32" s="19"/>
      <c r="W32" s="19"/>
      <c r="X32" s="19"/>
      <c r="Y32" s="19"/>
      <c r="Z32" s="20"/>
      <c r="AA32" s="11">
        <v>23</v>
      </c>
      <c r="AB32" s="11">
        <v>100</v>
      </c>
      <c r="AC32" s="2"/>
      <c r="AD32" s="2"/>
      <c r="AE32" s="2"/>
    </row>
    <row r="33" spans="2:31">
      <c r="B33" s="26"/>
      <c r="C33" s="26"/>
      <c r="D33" s="18" t="s">
        <v>23</v>
      </c>
      <c r="E33" s="19"/>
      <c r="F33" s="19"/>
      <c r="G33" s="19"/>
      <c r="H33" s="19"/>
      <c r="I33" s="20"/>
      <c r="J33" s="15">
        <v>0</v>
      </c>
      <c r="K33" s="3">
        <f>(J33/J32)*100</f>
        <v>0</v>
      </c>
      <c r="L33" s="18" t="s">
        <v>23</v>
      </c>
      <c r="M33" s="19"/>
      <c r="N33" s="19"/>
      <c r="O33" s="19"/>
      <c r="P33" s="19"/>
      <c r="Q33" s="20"/>
      <c r="R33" s="15">
        <v>0</v>
      </c>
      <c r="S33" s="3">
        <f>(R33/R32)*100</f>
        <v>0</v>
      </c>
      <c r="T33" s="18" t="s">
        <v>23</v>
      </c>
      <c r="U33" s="19"/>
      <c r="V33" s="19"/>
      <c r="W33" s="19"/>
      <c r="X33" s="19"/>
      <c r="Y33" s="19"/>
      <c r="Z33" s="20"/>
      <c r="AA33" s="15">
        <v>0</v>
      </c>
      <c r="AB33" s="3">
        <f>(AA33/AA32)*100</f>
        <v>0</v>
      </c>
      <c r="AC33" s="2"/>
      <c r="AD33" s="2"/>
      <c r="AE33" s="2"/>
    </row>
    <row r="34" spans="2:31">
      <c r="B34" s="26"/>
      <c r="C34" s="26"/>
      <c r="D34" s="18" t="s">
        <v>24</v>
      </c>
      <c r="E34" s="19"/>
      <c r="F34" s="19"/>
      <c r="G34" s="19"/>
      <c r="H34" s="19"/>
      <c r="I34" s="20"/>
      <c r="J34" s="15">
        <v>10</v>
      </c>
      <c r="K34" s="48">
        <f>(J34/J32)*100</f>
        <v>43.478260869565219</v>
      </c>
      <c r="L34" s="18" t="s">
        <v>24</v>
      </c>
      <c r="M34" s="19"/>
      <c r="N34" s="19"/>
      <c r="O34" s="19"/>
      <c r="P34" s="19"/>
      <c r="Q34" s="20"/>
      <c r="R34" s="15">
        <v>1</v>
      </c>
      <c r="S34" s="49">
        <f>(R34/R32)*100</f>
        <v>4.3478260869565215</v>
      </c>
      <c r="T34" s="18" t="s">
        <v>24</v>
      </c>
      <c r="U34" s="19"/>
      <c r="V34" s="19"/>
      <c r="W34" s="19"/>
      <c r="X34" s="19"/>
      <c r="Y34" s="19"/>
      <c r="Z34" s="20"/>
      <c r="AA34" s="15">
        <v>12</v>
      </c>
      <c r="AB34" s="48">
        <f>(AA34/AA32)*100</f>
        <v>52.173913043478258</v>
      </c>
      <c r="AC34" s="2"/>
      <c r="AD34" s="2"/>
      <c r="AE34" s="2"/>
    </row>
    <row r="35" spans="2:31">
      <c r="B35" s="26"/>
      <c r="C35" s="26"/>
      <c r="D35" s="18" t="s">
        <v>26</v>
      </c>
      <c r="E35" s="19"/>
      <c r="F35" s="19"/>
      <c r="G35" s="19"/>
      <c r="H35" s="19"/>
      <c r="I35" s="20"/>
      <c r="J35" s="15">
        <v>13</v>
      </c>
      <c r="K35" s="48">
        <f>(J35/J32)*100</f>
        <v>56.521739130434781</v>
      </c>
      <c r="L35" s="18" t="s">
        <v>26</v>
      </c>
      <c r="M35" s="19"/>
      <c r="N35" s="19"/>
      <c r="O35" s="19"/>
      <c r="P35" s="19"/>
      <c r="Q35" s="20"/>
      <c r="R35" s="15">
        <v>22</v>
      </c>
      <c r="S35" s="48">
        <f>(R35/R32)*100</f>
        <v>95.652173913043484</v>
      </c>
      <c r="T35" s="18">
        <v>3</v>
      </c>
      <c r="U35" s="19"/>
      <c r="V35" s="19"/>
      <c r="W35" s="19"/>
      <c r="X35" s="19"/>
      <c r="Y35" s="19"/>
      <c r="Z35" s="20"/>
      <c r="AA35" s="15">
        <v>11</v>
      </c>
      <c r="AB35" s="48">
        <f>(AA35/AA32)*100</f>
        <v>47.826086956521742</v>
      </c>
      <c r="AC35" s="2"/>
      <c r="AD35" s="2"/>
      <c r="AE35" s="2"/>
    </row>
    <row r="36" spans="2:31">
      <c r="B36" s="26"/>
      <c r="C36" s="26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0"/>
      <c r="AD36" s="1" t="s">
        <v>13</v>
      </c>
      <c r="AE36" s="12" t="s">
        <v>9</v>
      </c>
    </row>
    <row r="37" spans="2:31">
      <c r="B37" s="26"/>
      <c r="C37" s="26"/>
      <c r="D37" s="28" t="s">
        <v>19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  <c r="AD37" s="11">
        <v>24</v>
      </c>
      <c r="AE37" s="11">
        <v>100</v>
      </c>
    </row>
    <row r="38" spans="2:31">
      <c r="B38" s="26"/>
      <c r="C38" s="26"/>
      <c r="D38" s="24" t="s">
        <v>20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5">
        <v>0</v>
      </c>
      <c r="AE38" s="3">
        <f>(AD38/AD37)*100</f>
        <v>0</v>
      </c>
    </row>
    <row r="39" spans="2:31">
      <c r="B39" s="26"/>
      <c r="C39" s="26"/>
      <c r="D39" s="24" t="s">
        <v>21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5">
        <v>11</v>
      </c>
      <c r="AE39" s="48">
        <f>(AD39/AD37)*100</f>
        <v>45.833333333333329</v>
      </c>
    </row>
    <row r="40" spans="2:31">
      <c r="B40" s="27"/>
      <c r="C40" s="27"/>
      <c r="D40" s="44" t="s">
        <v>22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15">
        <v>13</v>
      </c>
      <c r="AE40" s="48">
        <f>(AD40/AD37)*100</f>
        <v>54.166666666666664</v>
      </c>
    </row>
    <row r="98" spans="10:11">
      <c r="J98" s="13">
        <v>1</v>
      </c>
      <c r="K98" s="13" t="s">
        <v>15</v>
      </c>
    </row>
    <row r="99" spans="10:11">
      <c r="J99" s="13">
        <v>1.6</v>
      </c>
      <c r="K99" s="13" t="s">
        <v>16</v>
      </c>
    </row>
    <row r="100" spans="10:11">
      <c r="J100" s="13">
        <v>2.6</v>
      </c>
      <c r="K100" s="13" t="s">
        <v>17</v>
      </c>
    </row>
  </sheetData>
  <mergeCells count="43">
    <mergeCell ref="A1:AF1"/>
    <mergeCell ref="A2:AF2"/>
    <mergeCell ref="A3:AF3"/>
    <mergeCell ref="B5:AE5"/>
    <mergeCell ref="B6:B7"/>
    <mergeCell ref="C6:C7"/>
    <mergeCell ref="D6:H6"/>
    <mergeCell ref="L6:P6"/>
    <mergeCell ref="T6:Y6"/>
    <mergeCell ref="AC6:AC7"/>
    <mergeCell ref="AD6:AD7"/>
    <mergeCell ref="AE6:AE7"/>
    <mergeCell ref="I6:I7"/>
    <mergeCell ref="J6:J7"/>
    <mergeCell ref="AB6:AB7"/>
    <mergeCell ref="Z6:Z7"/>
    <mergeCell ref="B31:B40"/>
    <mergeCell ref="C31:C40"/>
    <mergeCell ref="D31:I31"/>
    <mergeCell ref="D32:I32"/>
    <mergeCell ref="T34:Z34"/>
    <mergeCell ref="T35:Z35"/>
    <mergeCell ref="D37:AC37"/>
    <mergeCell ref="D35:I35"/>
    <mergeCell ref="D36:AC36"/>
    <mergeCell ref="D38:AC38"/>
    <mergeCell ref="D39:AC39"/>
    <mergeCell ref="D40:AC40"/>
    <mergeCell ref="T31:Z31"/>
    <mergeCell ref="T32:Z32"/>
    <mergeCell ref="T33:Z33"/>
    <mergeCell ref="D33:I33"/>
    <mergeCell ref="D34:I34"/>
    <mergeCell ref="L31:Q31"/>
    <mergeCell ref="L32:Q32"/>
    <mergeCell ref="L33:Q33"/>
    <mergeCell ref="L34:Q34"/>
    <mergeCell ref="L35:Q35"/>
    <mergeCell ref="AA6:AA7"/>
    <mergeCell ref="K6:K7"/>
    <mergeCell ref="Q6:Q7"/>
    <mergeCell ref="R6:R7"/>
    <mergeCell ref="S6:S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297"/>
  <sheetViews>
    <sheetView tabSelected="1" zoomScale="80" zoomScaleNormal="80" workbookViewId="0">
      <selection activeCell="A4" sqref="A4:AG4"/>
    </sheetView>
  </sheetViews>
  <sheetFormatPr defaultRowHeight="15"/>
  <cols>
    <col min="2" max="2" width="4.7109375" customWidth="1"/>
    <col min="3" max="3" width="34.28515625" customWidth="1"/>
    <col min="4" max="4" width="6.5703125" customWidth="1"/>
    <col min="5" max="5" width="8.5703125" customWidth="1"/>
    <col min="6" max="6" width="14.42578125" customWidth="1"/>
    <col min="7" max="7" width="5.7109375" customWidth="1"/>
    <col min="8" max="8" width="6.140625" customWidth="1"/>
    <col min="9" max="9" width="6" customWidth="1"/>
    <col min="10" max="10" width="10.140625" customWidth="1"/>
    <col min="11" max="12" width="4.7109375" customWidth="1"/>
    <col min="13" max="13" width="9.7109375" customWidth="1"/>
    <col min="14" max="14" width="8.28515625" customWidth="1"/>
    <col min="15" max="15" width="5.85546875" customWidth="1"/>
    <col min="16" max="16" width="4.28515625" customWidth="1"/>
    <col min="17" max="17" width="6" customWidth="1"/>
    <col min="18" max="18" width="7.42578125" customWidth="1"/>
    <col min="19" max="20" width="4.7109375" customWidth="1"/>
    <col min="21" max="21" width="10.140625" customWidth="1"/>
    <col min="22" max="22" width="8.5703125" customWidth="1"/>
    <col min="23" max="23" width="9.28515625" customWidth="1"/>
    <col min="24" max="24" width="11.7109375" customWidth="1"/>
    <col min="25" max="25" width="7.7109375" customWidth="1"/>
    <col min="26" max="26" width="9" customWidth="1"/>
    <col min="27" max="27" width="4.5703125" customWidth="1"/>
    <col min="28" max="28" width="5.85546875" customWidth="1"/>
    <col min="29" max="29" width="9" customWidth="1"/>
  </cols>
  <sheetData>
    <row r="2" spans="1:3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>
      <c r="A4" s="31" t="s">
        <v>107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6" spans="1:33">
      <c r="B6" s="32" t="s">
        <v>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2"/>
      <c r="AE6" s="32"/>
      <c r="AF6" s="32"/>
    </row>
    <row r="7" spans="1:33" ht="67.5" customHeight="1">
      <c r="B7" s="34" t="s">
        <v>2</v>
      </c>
      <c r="C7" s="35" t="s">
        <v>3</v>
      </c>
      <c r="D7" s="36" t="s">
        <v>10</v>
      </c>
      <c r="E7" s="37"/>
      <c r="F7" s="37"/>
      <c r="G7" s="37"/>
      <c r="H7" s="37"/>
      <c r="I7" s="37"/>
      <c r="J7" s="38"/>
      <c r="K7" s="21" t="s">
        <v>11</v>
      </c>
      <c r="L7" s="22" t="s">
        <v>12</v>
      </c>
      <c r="M7" s="23" t="s">
        <v>14</v>
      </c>
      <c r="N7" s="39" t="s">
        <v>4</v>
      </c>
      <c r="O7" s="39"/>
      <c r="P7" s="39"/>
      <c r="Q7" s="39"/>
      <c r="R7" s="39"/>
      <c r="S7" s="21" t="s">
        <v>11</v>
      </c>
      <c r="T7" s="22" t="s">
        <v>12</v>
      </c>
      <c r="U7" s="23" t="s">
        <v>14</v>
      </c>
      <c r="V7" s="39" t="s">
        <v>5</v>
      </c>
      <c r="W7" s="39"/>
      <c r="X7" s="39"/>
      <c r="Y7" s="39"/>
      <c r="Z7" s="39"/>
      <c r="AA7" s="21" t="s">
        <v>11</v>
      </c>
      <c r="AB7" s="22" t="s">
        <v>12</v>
      </c>
      <c r="AC7" s="23" t="s">
        <v>14</v>
      </c>
      <c r="AD7" s="40" t="s">
        <v>6</v>
      </c>
      <c r="AE7" s="47" t="s">
        <v>7</v>
      </c>
      <c r="AF7" s="43" t="s">
        <v>8</v>
      </c>
    </row>
    <row r="8" spans="1:33" ht="225" customHeight="1">
      <c r="B8" s="34"/>
      <c r="C8" s="34"/>
      <c r="D8" s="16" t="s">
        <v>59</v>
      </c>
      <c r="E8" s="16" t="s">
        <v>60</v>
      </c>
      <c r="F8" s="16" t="s">
        <v>61</v>
      </c>
      <c r="G8" s="16" t="s">
        <v>62</v>
      </c>
      <c r="H8" s="16" t="s">
        <v>63</v>
      </c>
      <c r="I8" s="16" t="s">
        <v>64</v>
      </c>
      <c r="J8" s="16" t="s">
        <v>65</v>
      </c>
      <c r="K8" s="21"/>
      <c r="L8" s="22"/>
      <c r="M8" s="23"/>
      <c r="N8" s="16" t="s">
        <v>66</v>
      </c>
      <c r="O8" s="16" t="s">
        <v>67</v>
      </c>
      <c r="P8" s="16" t="s">
        <v>68</v>
      </c>
      <c r="Q8" s="16" t="s">
        <v>69</v>
      </c>
      <c r="R8" s="16" t="s">
        <v>70</v>
      </c>
      <c r="S8" s="21"/>
      <c r="T8" s="22"/>
      <c r="U8" s="23"/>
      <c r="V8" s="16" t="s">
        <v>71</v>
      </c>
      <c r="W8" s="16" t="s">
        <v>72</v>
      </c>
      <c r="X8" s="16" t="s">
        <v>73</v>
      </c>
      <c r="Y8" s="16" t="s">
        <v>74</v>
      </c>
      <c r="Z8" s="16" t="s">
        <v>75</v>
      </c>
      <c r="AA8" s="21"/>
      <c r="AB8" s="22"/>
      <c r="AC8" s="23"/>
      <c r="AD8" s="41"/>
      <c r="AE8" s="47"/>
      <c r="AF8" s="43"/>
    </row>
    <row r="9" spans="1:33">
      <c r="B9" s="1">
        <v>1</v>
      </c>
      <c r="C9" s="1" t="s">
        <v>77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4">
        <f>SUM(D9:J9)</f>
        <v>21</v>
      </c>
      <c r="L9" s="5">
        <f>AVERAGE(D9:J9)</f>
        <v>3</v>
      </c>
      <c r="M9" s="14" t="str">
        <f>IF(D9="","",VLOOKUP(L9,$J$99:$K$101,2,TRUE))</f>
        <v>ІІІ ур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4">
        <f>SUM(N9:R9)</f>
        <v>15</v>
      </c>
      <c r="T9" s="5">
        <f>AVERAGE(N9:R9)</f>
        <v>3</v>
      </c>
      <c r="U9" s="14" t="str">
        <f>IF(N9="","",VLOOKUP(T9,$J$99:$K$101,2,TRUE))</f>
        <v>ІІІ ур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4">
        <f>SUM(V9:Z9)</f>
        <v>15</v>
      </c>
      <c r="AB9" s="5">
        <f>AVERAGE(V9:Z9)</f>
        <v>3</v>
      </c>
      <c r="AC9" s="14" t="str">
        <f>IF(V9="","",VLOOKUP(AB9,$J$99:$K$101,2,TRUE))</f>
        <v>ІІІ ур</v>
      </c>
      <c r="AD9" s="7">
        <f>K9+S9+AA9</f>
        <v>51</v>
      </c>
      <c r="AE9" s="6">
        <f>AD9/17</f>
        <v>3</v>
      </c>
      <c r="AF9" s="14" t="str">
        <f>IF(X9="","",VLOOKUP(AE9,$J$99:$K$101,2,TRUE))</f>
        <v>ІІІ ур</v>
      </c>
    </row>
    <row r="10" spans="1:33">
      <c r="B10" s="1">
        <v>2</v>
      </c>
      <c r="C10" s="1" t="s">
        <v>78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4">
        <f t="shared" ref="K10:K32" si="0">SUM(D10:J10)</f>
        <v>21</v>
      </c>
      <c r="L10" s="5">
        <f t="shared" ref="L10:L32" si="1">AVERAGE(D10:J10)</f>
        <v>3</v>
      </c>
      <c r="M10" s="14" t="str">
        <f>IF(D10="","",VLOOKUP(L10,$J$99:$K$101,2,TRUE))</f>
        <v>ІІІ ур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4">
        <f t="shared" ref="S10:S32" si="2">SUM(N10:R10)</f>
        <v>15</v>
      </c>
      <c r="T10" s="5">
        <f t="shared" ref="T10:T32" si="3">AVERAGE(N10:R10)</f>
        <v>3</v>
      </c>
      <c r="U10" s="14" t="str">
        <f>IF(N10="","",VLOOKUP(T10,$J$99:$K$101,2,TRUE))</f>
        <v>ІІІ ур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4">
        <f t="shared" ref="AA10:AA32" si="4">SUM(V10:Z10)</f>
        <v>15</v>
      </c>
      <c r="AB10" s="5">
        <f t="shared" ref="AB10:AB32" si="5">AVERAGE(V10:Z10)</f>
        <v>3</v>
      </c>
      <c r="AC10" s="14" t="str">
        <f>IF(V10="","",VLOOKUP(AB10,$J$99:$K$101,2,TRUE))</f>
        <v>ІІІ ур</v>
      </c>
      <c r="AD10" s="7">
        <f t="shared" ref="AD10:AD32" si="6">K10+S10+AA10</f>
        <v>51</v>
      </c>
      <c r="AE10" s="6">
        <f t="shared" ref="AE10:AE32" si="7">AD10/17</f>
        <v>3</v>
      </c>
      <c r="AF10" s="14" t="str">
        <f>IF(X10="","",VLOOKUP(AE10,$J$99:$K$101,2,TRUE))</f>
        <v>ІІІ ур</v>
      </c>
    </row>
    <row r="11" spans="1:33">
      <c r="B11" s="1">
        <v>3</v>
      </c>
      <c r="C11" s="1" t="s">
        <v>79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4">
        <f t="shared" si="0"/>
        <v>21</v>
      </c>
      <c r="L11" s="5">
        <f t="shared" si="1"/>
        <v>3</v>
      </c>
      <c r="M11" s="14" t="str">
        <f t="shared" ref="M11:M32" si="8">IF(D11="","",VLOOKUP(L11,$J$99:$K$101,2,TRUE))</f>
        <v>ІІІ ур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4">
        <f t="shared" si="2"/>
        <v>15</v>
      </c>
      <c r="T11" s="5">
        <f t="shared" si="3"/>
        <v>3</v>
      </c>
      <c r="U11" s="14" t="str">
        <f>IF(N11="","",VLOOKUP(T11,$J$99:$K$101,2,TRUE))</f>
        <v>ІІІ ур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4">
        <f t="shared" si="4"/>
        <v>15</v>
      </c>
      <c r="AB11" s="5">
        <f t="shared" si="5"/>
        <v>3</v>
      </c>
      <c r="AC11" s="14" t="str">
        <f>IF(V11="","",VLOOKUP(AB11,$J$99:$K$101,2,TRUE))</f>
        <v>ІІІ ур</v>
      </c>
      <c r="AD11" s="7">
        <f t="shared" si="6"/>
        <v>51</v>
      </c>
      <c r="AE11" s="6">
        <f t="shared" si="7"/>
        <v>3</v>
      </c>
      <c r="AF11" s="14" t="str">
        <f>IF(X11="","",VLOOKUP(AE11,$J$99:$K$101,2,TRUE))</f>
        <v>ІІІ ур</v>
      </c>
    </row>
    <row r="12" spans="1:33">
      <c r="B12" s="1">
        <v>4</v>
      </c>
      <c r="C12" s="17" t="s">
        <v>97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4">
        <f t="shared" si="0"/>
        <v>21</v>
      </c>
      <c r="L12" s="5">
        <f t="shared" si="1"/>
        <v>3</v>
      </c>
      <c r="M12" s="14" t="str">
        <f t="shared" si="8"/>
        <v>ІІІ ур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4">
        <f t="shared" si="2"/>
        <v>15</v>
      </c>
      <c r="T12" s="5">
        <f t="shared" si="3"/>
        <v>3</v>
      </c>
      <c r="U12" s="14" t="str">
        <f>IF(N12="","",VLOOKUP(T12,$J$99:$K$101,2,TRUE))</f>
        <v>ІІІ ур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4">
        <f t="shared" si="4"/>
        <v>15</v>
      </c>
      <c r="AB12" s="5">
        <f t="shared" si="5"/>
        <v>3</v>
      </c>
      <c r="AC12" s="14" t="str">
        <f>IF(V12="","",VLOOKUP(AB12,$J$99:$K$101,2,TRUE))</f>
        <v>ІІІ ур</v>
      </c>
      <c r="AD12" s="7">
        <f t="shared" si="6"/>
        <v>51</v>
      </c>
      <c r="AE12" s="6">
        <f t="shared" si="7"/>
        <v>3</v>
      </c>
      <c r="AF12" s="14" t="str">
        <f>IF(X12="","",VLOOKUP(AE12,$J$99:$K$101,2,TRUE))</f>
        <v>ІІІ ур</v>
      </c>
    </row>
    <row r="13" spans="1:33">
      <c r="B13" s="1">
        <v>5</v>
      </c>
      <c r="C13" s="17" t="s">
        <v>98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4">
        <f t="shared" si="0"/>
        <v>21</v>
      </c>
      <c r="L13" s="5">
        <f t="shared" si="1"/>
        <v>3</v>
      </c>
      <c r="M13" s="14" t="str">
        <f t="shared" si="8"/>
        <v>ІІІ ур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4">
        <f t="shared" si="2"/>
        <v>15</v>
      </c>
      <c r="T13" s="5">
        <f t="shared" si="3"/>
        <v>3</v>
      </c>
      <c r="U13" s="14" t="str">
        <f>IF(N13="","",VLOOKUP(T13,$J$99:$K$101,2,TRUE))</f>
        <v>ІІІ ур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4">
        <f t="shared" si="4"/>
        <v>15</v>
      </c>
      <c r="AB13" s="5">
        <f t="shared" si="5"/>
        <v>3</v>
      </c>
      <c r="AC13" s="14" t="str">
        <f>IF(V13="","",VLOOKUP(AB13,$J$99:$K$101,2,TRUE))</f>
        <v>ІІІ ур</v>
      </c>
      <c r="AD13" s="7">
        <f t="shared" si="6"/>
        <v>51</v>
      </c>
      <c r="AE13" s="6">
        <f t="shared" si="7"/>
        <v>3</v>
      </c>
      <c r="AF13" s="14" t="str">
        <f>IF(X13="","",VLOOKUP(AE13,$J$99:$K$101,2,TRUE))</f>
        <v>ІІІ ур</v>
      </c>
    </row>
    <row r="14" spans="1:33">
      <c r="B14" s="1">
        <v>6</v>
      </c>
      <c r="C14" s="17" t="s">
        <v>99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4">
        <f t="shared" si="0"/>
        <v>21</v>
      </c>
      <c r="L14" s="5">
        <f t="shared" si="1"/>
        <v>3</v>
      </c>
      <c r="M14" s="14" t="str">
        <f t="shared" si="8"/>
        <v>ІІІ ур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4">
        <f t="shared" si="2"/>
        <v>15</v>
      </c>
      <c r="T14" s="5">
        <f t="shared" si="3"/>
        <v>3</v>
      </c>
      <c r="U14" s="14" t="str">
        <f>IF(N14="","",VLOOKUP(T14,$J$99:$K$101,2,TRUE))</f>
        <v>ІІІ ур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4">
        <f t="shared" si="4"/>
        <v>15</v>
      </c>
      <c r="AB14" s="5">
        <f t="shared" si="5"/>
        <v>3</v>
      </c>
      <c r="AC14" s="14" t="str">
        <f>IF(V14="","",VLOOKUP(AB14,$J$99:$K$101,2,TRUE))</f>
        <v>ІІІ ур</v>
      </c>
      <c r="AD14" s="7">
        <f t="shared" si="6"/>
        <v>51</v>
      </c>
      <c r="AE14" s="6">
        <f t="shared" si="7"/>
        <v>3</v>
      </c>
      <c r="AF14" s="14" t="str">
        <f>IF(X14="","",VLOOKUP(AE14,$J$99:$K$101,2,TRUE))</f>
        <v>ІІІ ур</v>
      </c>
    </row>
    <row r="15" spans="1:33">
      <c r="B15" s="1">
        <v>7</v>
      </c>
      <c r="C15" s="1" t="s">
        <v>80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4">
        <f t="shared" si="0"/>
        <v>21</v>
      </c>
      <c r="L15" s="5">
        <f t="shared" si="1"/>
        <v>3</v>
      </c>
      <c r="M15" s="14" t="str">
        <f t="shared" si="8"/>
        <v>ІІІ ур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4">
        <f t="shared" si="2"/>
        <v>15</v>
      </c>
      <c r="T15" s="5">
        <f t="shared" si="3"/>
        <v>3</v>
      </c>
      <c r="U15" s="14" t="str">
        <f>IF(N15="","",VLOOKUP(T15,$J$99:$K$101,2,TRUE))</f>
        <v>ІІІ ур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4">
        <f t="shared" si="4"/>
        <v>15</v>
      </c>
      <c r="AB15" s="5">
        <f t="shared" si="5"/>
        <v>3</v>
      </c>
      <c r="AC15" s="14" t="str">
        <f>IF(V15="","",VLOOKUP(AB15,$J$99:$K$101,2,TRUE))</f>
        <v>ІІІ ур</v>
      </c>
      <c r="AD15" s="7">
        <f t="shared" si="6"/>
        <v>51</v>
      </c>
      <c r="AE15" s="6">
        <f t="shared" si="7"/>
        <v>3</v>
      </c>
      <c r="AF15" s="14" t="str">
        <f>IF(X15="","",VLOOKUP(AE15,$J$99:$K$101,2,TRUE))</f>
        <v>ІІІ ур</v>
      </c>
    </row>
    <row r="16" spans="1:33">
      <c r="B16" s="1">
        <v>8</v>
      </c>
      <c r="C16" s="1" t="s">
        <v>81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4">
        <f t="shared" si="0"/>
        <v>21</v>
      </c>
      <c r="L16" s="5">
        <f t="shared" si="1"/>
        <v>3</v>
      </c>
      <c r="M16" s="14" t="str">
        <f t="shared" si="8"/>
        <v>ІІІ ур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4">
        <f t="shared" si="2"/>
        <v>15</v>
      </c>
      <c r="T16" s="5">
        <f t="shared" si="3"/>
        <v>3</v>
      </c>
      <c r="U16" s="14" t="str">
        <f>IF(N16="","",VLOOKUP(T16,$J$99:$K$101,2,TRUE))</f>
        <v>ІІІ ур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4">
        <f t="shared" si="4"/>
        <v>15</v>
      </c>
      <c r="AB16" s="5">
        <f t="shared" si="5"/>
        <v>3</v>
      </c>
      <c r="AC16" s="14" t="str">
        <f>IF(V16="","",VLOOKUP(AB16,$J$99:$K$101,2,TRUE))</f>
        <v>ІІІ ур</v>
      </c>
      <c r="AD16" s="7">
        <f t="shared" si="6"/>
        <v>51</v>
      </c>
      <c r="AE16" s="6">
        <f t="shared" si="7"/>
        <v>3</v>
      </c>
      <c r="AF16" s="14" t="str">
        <f>IF(X16="","",VLOOKUP(AE16,$J$99:$K$101,2,TRUE))</f>
        <v>ІІІ ур</v>
      </c>
    </row>
    <row r="17" spans="2:32">
      <c r="B17" s="1">
        <v>9</v>
      </c>
      <c r="C17" s="1" t="s">
        <v>82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4">
        <f t="shared" si="0"/>
        <v>21</v>
      </c>
      <c r="L17" s="5">
        <f t="shared" si="1"/>
        <v>3</v>
      </c>
      <c r="M17" s="14" t="str">
        <f t="shared" si="8"/>
        <v>ІІІ ур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4">
        <f t="shared" si="2"/>
        <v>15</v>
      </c>
      <c r="T17" s="5">
        <f t="shared" si="3"/>
        <v>3</v>
      </c>
      <c r="U17" s="14" t="str">
        <f>IF(N17="","",VLOOKUP(T17,$J$99:$K$101,2,TRUE))</f>
        <v>ІІІ ур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4">
        <f t="shared" si="4"/>
        <v>15</v>
      </c>
      <c r="AB17" s="5">
        <f t="shared" si="5"/>
        <v>3</v>
      </c>
      <c r="AC17" s="14" t="str">
        <f>IF(V17="","",VLOOKUP(AB17,$J$99:$K$101,2,TRUE))</f>
        <v>ІІІ ур</v>
      </c>
      <c r="AD17" s="7">
        <f t="shared" si="6"/>
        <v>51</v>
      </c>
      <c r="AE17" s="6">
        <f t="shared" si="7"/>
        <v>3</v>
      </c>
      <c r="AF17" s="14" t="str">
        <f>IF(X17="","",VLOOKUP(AE17,$J$99:$K$101,2,TRUE))</f>
        <v>ІІІ ур</v>
      </c>
    </row>
    <row r="18" spans="2:32">
      <c r="B18" s="1">
        <v>10</v>
      </c>
      <c r="C18" s="17" t="s">
        <v>100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4">
        <f t="shared" si="0"/>
        <v>21</v>
      </c>
      <c r="L18" s="5">
        <f t="shared" si="1"/>
        <v>3</v>
      </c>
      <c r="M18" s="14" t="str">
        <f t="shared" si="8"/>
        <v>ІІІ ур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4">
        <f t="shared" si="2"/>
        <v>15</v>
      </c>
      <c r="T18" s="5">
        <f t="shared" si="3"/>
        <v>3</v>
      </c>
      <c r="U18" s="14" t="str">
        <f>IF(N18="","",VLOOKUP(T18,$J$99:$K$101,2,TRUE))</f>
        <v>ІІІ ур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4">
        <f t="shared" si="4"/>
        <v>15</v>
      </c>
      <c r="AB18" s="5">
        <f t="shared" si="5"/>
        <v>3</v>
      </c>
      <c r="AC18" s="14" t="str">
        <f>IF(V18="","",VLOOKUP(AB18,$J$99:$K$101,2,TRUE))</f>
        <v>ІІІ ур</v>
      </c>
      <c r="AD18" s="7">
        <f t="shared" si="6"/>
        <v>51</v>
      </c>
      <c r="AE18" s="6">
        <f t="shared" si="7"/>
        <v>3</v>
      </c>
      <c r="AF18" s="14" t="str">
        <f>IF(X18="","",VLOOKUP(AE18,$J$99:$K$101,2,TRUE))</f>
        <v>ІІІ ур</v>
      </c>
    </row>
    <row r="19" spans="2:32">
      <c r="B19" s="1">
        <v>11</v>
      </c>
      <c r="C19" s="1" t="s">
        <v>83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4">
        <f t="shared" si="0"/>
        <v>21</v>
      </c>
      <c r="L19" s="5">
        <f t="shared" si="1"/>
        <v>3</v>
      </c>
      <c r="M19" s="14" t="str">
        <f t="shared" si="8"/>
        <v>ІІІ ур</v>
      </c>
      <c r="N19" s="1">
        <v>3</v>
      </c>
      <c r="O19" s="1">
        <v>3</v>
      </c>
      <c r="P19" s="1">
        <v>3</v>
      </c>
      <c r="Q19" s="1">
        <v>3</v>
      </c>
      <c r="R19" s="1">
        <v>3</v>
      </c>
      <c r="S19" s="4">
        <f t="shared" si="2"/>
        <v>15</v>
      </c>
      <c r="T19" s="5">
        <f t="shared" si="3"/>
        <v>3</v>
      </c>
      <c r="U19" s="14" t="str">
        <f>IF(N19="","",VLOOKUP(T19,$J$99:$K$101,2,TRUE))</f>
        <v>ІІІ ур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4">
        <f t="shared" si="4"/>
        <v>15</v>
      </c>
      <c r="AB19" s="5">
        <f t="shared" si="5"/>
        <v>3</v>
      </c>
      <c r="AC19" s="14" t="str">
        <f>IF(V19="","",VLOOKUP(AB19,$J$99:$K$101,2,TRUE))</f>
        <v>ІІІ ур</v>
      </c>
      <c r="AD19" s="7">
        <f t="shared" si="6"/>
        <v>51</v>
      </c>
      <c r="AE19" s="6">
        <f t="shared" si="7"/>
        <v>3</v>
      </c>
      <c r="AF19" s="14" t="str">
        <f>IF(X19="","",VLOOKUP(AE19,$J$99:$K$101,2,TRUE))</f>
        <v>ІІІ ур</v>
      </c>
    </row>
    <row r="20" spans="2:32">
      <c r="B20" s="1">
        <v>12</v>
      </c>
      <c r="C20" s="17" t="s">
        <v>101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4">
        <f t="shared" si="0"/>
        <v>21</v>
      </c>
      <c r="L20" s="5">
        <f t="shared" si="1"/>
        <v>3</v>
      </c>
      <c r="M20" s="14" t="str">
        <f t="shared" si="8"/>
        <v>ІІІ ур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4">
        <f t="shared" si="2"/>
        <v>15</v>
      </c>
      <c r="T20" s="5">
        <f t="shared" si="3"/>
        <v>3</v>
      </c>
      <c r="U20" s="14" t="str">
        <f>IF(N20="","",VLOOKUP(T20,$J$99:$K$101,2,TRUE))</f>
        <v>ІІІ ур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4">
        <f t="shared" si="4"/>
        <v>15</v>
      </c>
      <c r="AB20" s="5">
        <f t="shared" si="5"/>
        <v>3</v>
      </c>
      <c r="AC20" s="14" t="str">
        <f>IF(V20="","",VLOOKUP(AB20,$J$99:$K$101,2,TRUE))</f>
        <v>ІІІ ур</v>
      </c>
      <c r="AD20" s="7">
        <f t="shared" si="6"/>
        <v>51</v>
      </c>
      <c r="AE20" s="6">
        <f t="shared" si="7"/>
        <v>3</v>
      </c>
      <c r="AF20" s="14" t="str">
        <f>IF(X20="","",VLOOKUP(AE20,$J$99:$K$101,2,TRUE))</f>
        <v>ІІІ ур</v>
      </c>
    </row>
    <row r="21" spans="2:32">
      <c r="B21" s="1">
        <v>13</v>
      </c>
      <c r="C21" s="1" t="s">
        <v>84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4">
        <f t="shared" si="0"/>
        <v>21</v>
      </c>
      <c r="L21" s="5">
        <f t="shared" si="1"/>
        <v>3</v>
      </c>
      <c r="M21" s="14" t="str">
        <f t="shared" si="8"/>
        <v>ІІІ ур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4">
        <f t="shared" si="2"/>
        <v>15</v>
      </c>
      <c r="T21" s="5">
        <f t="shared" si="3"/>
        <v>3</v>
      </c>
      <c r="U21" s="14" t="str">
        <f>IF(N21="","",VLOOKUP(T21,$J$99:$K$101,2,TRUE))</f>
        <v>ІІІ ур</v>
      </c>
      <c r="V21" s="1">
        <v>3</v>
      </c>
      <c r="W21" s="1">
        <v>3</v>
      </c>
      <c r="X21" s="1">
        <v>3</v>
      </c>
      <c r="Y21" s="1">
        <v>3</v>
      </c>
      <c r="Z21" s="1">
        <v>3</v>
      </c>
      <c r="AA21" s="4">
        <f t="shared" si="4"/>
        <v>15</v>
      </c>
      <c r="AB21" s="5">
        <f t="shared" si="5"/>
        <v>3</v>
      </c>
      <c r="AC21" s="14" t="str">
        <f>IF(V21="","",VLOOKUP(AB21,$J$99:$K$101,2,TRUE))</f>
        <v>ІІІ ур</v>
      </c>
      <c r="AD21" s="7">
        <f t="shared" si="6"/>
        <v>51</v>
      </c>
      <c r="AE21" s="6">
        <f t="shared" si="7"/>
        <v>3</v>
      </c>
      <c r="AF21" s="14" t="str">
        <f>IF(X21="","",VLOOKUP(AE21,$J$99:$K$101,2,TRUE))</f>
        <v>ІІІ ур</v>
      </c>
    </row>
    <row r="22" spans="2:32">
      <c r="B22" s="1">
        <v>14</v>
      </c>
      <c r="C22" s="1" t="s">
        <v>85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4">
        <f t="shared" si="0"/>
        <v>21</v>
      </c>
      <c r="L22" s="5">
        <f t="shared" si="1"/>
        <v>3</v>
      </c>
      <c r="M22" s="14" t="str">
        <f t="shared" si="8"/>
        <v>ІІІ ур</v>
      </c>
      <c r="N22" s="1">
        <v>3</v>
      </c>
      <c r="O22" s="1">
        <v>3</v>
      </c>
      <c r="P22" s="1">
        <v>3</v>
      </c>
      <c r="Q22" s="1">
        <v>3</v>
      </c>
      <c r="R22" s="1">
        <v>3</v>
      </c>
      <c r="S22" s="4">
        <f t="shared" si="2"/>
        <v>15</v>
      </c>
      <c r="T22" s="5">
        <f t="shared" si="3"/>
        <v>3</v>
      </c>
      <c r="U22" s="14" t="str">
        <f>IF(N22="","",VLOOKUP(T22,$J$99:$K$101,2,TRUE))</f>
        <v>ІІІ ур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4">
        <f t="shared" si="4"/>
        <v>15</v>
      </c>
      <c r="AB22" s="5">
        <f t="shared" si="5"/>
        <v>3</v>
      </c>
      <c r="AC22" s="14" t="str">
        <f>IF(V22="","",VLOOKUP(AB22,$J$99:$K$101,2,TRUE))</f>
        <v>ІІІ ур</v>
      </c>
      <c r="AD22" s="7">
        <f t="shared" si="6"/>
        <v>51</v>
      </c>
      <c r="AE22" s="6">
        <f t="shared" si="7"/>
        <v>3</v>
      </c>
      <c r="AF22" s="14" t="str">
        <f>IF(X22="","",VLOOKUP(AE22,$J$99:$K$101,2,TRUE))</f>
        <v>ІІІ ур</v>
      </c>
    </row>
    <row r="23" spans="2:32">
      <c r="B23" s="1">
        <v>15</v>
      </c>
      <c r="C23" s="1" t="s">
        <v>86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4">
        <f t="shared" si="0"/>
        <v>21</v>
      </c>
      <c r="L23" s="5">
        <f t="shared" si="1"/>
        <v>3</v>
      </c>
      <c r="M23" s="14" t="str">
        <f>IF(D23="","",VLOOKUP(L23,$J$99:$K$101,2,TRUE))</f>
        <v>ІІІ ур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4">
        <f t="shared" si="2"/>
        <v>15</v>
      </c>
      <c r="T23" s="5">
        <f t="shared" si="3"/>
        <v>3</v>
      </c>
      <c r="U23" s="14" t="str">
        <f>IF(N23="","",VLOOKUP(T23,$J$99:$K$101,2,TRUE))</f>
        <v>ІІІ ур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4">
        <f t="shared" si="4"/>
        <v>15</v>
      </c>
      <c r="AB23" s="5">
        <f t="shared" si="5"/>
        <v>3</v>
      </c>
      <c r="AC23" s="14" t="str">
        <f>IF(V23="","",VLOOKUP(AB23,$J$99:$K$101,2,TRUE))</f>
        <v>ІІІ ур</v>
      </c>
      <c r="AD23" s="7">
        <f t="shared" si="6"/>
        <v>51</v>
      </c>
      <c r="AE23" s="6">
        <f t="shared" si="7"/>
        <v>3</v>
      </c>
      <c r="AF23" s="14" t="str">
        <f>IF(X23="","",VLOOKUP(AE23,$J$99:$K$101,2,TRUE))</f>
        <v>ІІІ ур</v>
      </c>
    </row>
    <row r="24" spans="2:32">
      <c r="B24" s="1">
        <v>16</v>
      </c>
      <c r="C24" s="1" t="s">
        <v>87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4">
        <f t="shared" si="0"/>
        <v>21</v>
      </c>
      <c r="L24" s="50">
        <f t="shared" si="1"/>
        <v>3</v>
      </c>
      <c r="M24" s="14" t="str">
        <f t="shared" si="8"/>
        <v>ІІІ ур</v>
      </c>
      <c r="N24" s="1">
        <v>3</v>
      </c>
      <c r="O24" s="1">
        <v>3</v>
      </c>
      <c r="P24" s="1">
        <v>3</v>
      </c>
      <c r="Q24" s="1">
        <v>3</v>
      </c>
      <c r="R24" s="1">
        <v>3</v>
      </c>
      <c r="S24" s="4">
        <f t="shared" si="2"/>
        <v>15</v>
      </c>
      <c r="T24" s="5">
        <f t="shared" si="3"/>
        <v>3</v>
      </c>
      <c r="U24" s="14" t="str">
        <f>IF(N24="","",VLOOKUP(T24,$J$99:$K$101,2,TRUE))</f>
        <v>ІІІ ур</v>
      </c>
      <c r="V24" s="1">
        <v>3</v>
      </c>
      <c r="W24" s="1">
        <v>3</v>
      </c>
      <c r="X24" s="1">
        <v>3</v>
      </c>
      <c r="Y24" s="1">
        <v>3</v>
      </c>
      <c r="Z24" s="1">
        <v>3</v>
      </c>
      <c r="AA24" s="4">
        <f t="shared" si="4"/>
        <v>15</v>
      </c>
      <c r="AB24" s="5">
        <f t="shared" si="5"/>
        <v>3</v>
      </c>
      <c r="AC24" s="14" t="str">
        <f>IF(V24="","",VLOOKUP(AB24,$J$99:$K$101,2,TRUE))</f>
        <v>ІІІ ур</v>
      </c>
      <c r="AD24" s="7">
        <f t="shared" si="6"/>
        <v>51</v>
      </c>
      <c r="AE24" s="51">
        <f t="shared" si="7"/>
        <v>3</v>
      </c>
      <c r="AF24" s="14" t="str">
        <f>IF(X24="","",VLOOKUP(AE24,$J$99:$K$101,2,TRUE))</f>
        <v>ІІІ ур</v>
      </c>
    </row>
    <row r="25" spans="2:32">
      <c r="B25" s="1">
        <v>17</v>
      </c>
      <c r="C25" s="1" t="s">
        <v>88</v>
      </c>
      <c r="D25" s="1">
        <v>3</v>
      </c>
      <c r="E25" s="1">
        <v>3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4">
        <f t="shared" si="0"/>
        <v>21</v>
      </c>
      <c r="L25" s="50">
        <f t="shared" si="1"/>
        <v>3</v>
      </c>
      <c r="M25" s="14" t="str">
        <f t="shared" si="8"/>
        <v>ІІІ ур</v>
      </c>
      <c r="N25" s="1">
        <v>3</v>
      </c>
      <c r="O25" s="1">
        <v>3</v>
      </c>
      <c r="P25" s="1">
        <v>3</v>
      </c>
      <c r="Q25" s="1">
        <v>3</v>
      </c>
      <c r="R25" s="1">
        <v>3</v>
      </c>
      <c r="S25" s="4">
        <f t="shared" si="2"/>
        <v>15</v>
      </c>
      <c r="T25" s="5">
        <f t="shared" si="3"/>
        <v>3</v>
      </c>
      <c r="U25" s="14" t="str">
        <f>IF(N25="","",VLOOKUP(T25,$J$99:$K$101,2,TRUE))</f>
        <v>ІІІ ур</v>
      </c>
      <c r="V25" s="1">
        <v>3</v>
      </c>
      <c r="W25" s="1">
        <v>3</v>
      </c>
      <c r="X25" s="1">
        <v>3</v>
      </c>
      <c r="Y25" s="1">
        <v>3</v>
      </c>
      <c r="Z25" s="1">
        <v>3</v>
      </c>
      <c r="AA25" s="4">
        <f t="shared" si="4"/>
        <v>15</v>
      </c>
      <c r="AB25" s="5">
        <f t="shared" si="5"/>
        <v>3</v>
      </c>
      <c r="AC25" s="14" t="str">
        <f>IF(V25="","",VLOOKUP(AB25,$J$99:$K$101,2,TRUE))</f>
        <v>ІІІ ур</v>
      </c>
      <c r="AD25" s="7">
        <f t="shared" si="6"/>
        <v>51</v>
      </c>
      <c r="AE25" s="51">
        <f t="shared" si="7"/>
        <v>3</v>
      </c>
      <c r="AF25" s="14" t="str">
        <f>IF(X25="","",VLOOKUP(AE25,$J$99:$K$101,2,TRUE))</f>
        <v>ІІІ ур</v>
      </c>
    </row>
    <row r="26" spans="2:32">
      <c r="B26" s="1">
        <v>18</v>
      </c>
      <c r="C26" s="1" t="s">
        <v>91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4">
        <f t="shared" si="0"/>
        <v>21</v>
      </c>
      <c r="L26" s="50">
        <f t="shared" si="1"/>
        <v>3</v>
      </c>
      <c r="M26" s="14" t="str">
        <f t="shared" si="8"/>
        <v>ІІІ ур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4">
        <f t="shared" si="2"/>
        <v>15</v>
      </c>
      <c r="T26" s="5">
        <f t="shared" si="3"/>
        <v>3</v>
      </c>
      <c r="U26" s="14" t="str">
        <f>IF(N26="","",VLOOKUP(T26,$J$99:$K$101,2,TRUE))</f>
        <v>ІІІ ур</v>
      </c>
      <c r="V26" s="1">
        <v>3</v>
      </c>
      <c r="W26" s="1">
        <v>3</v>
      </c>
      <c r="X26" s="1">
        <v>3</v>
      </c>
      <c r="Y26" s="1">
        <v>3</v>
      </c>
      <c r="Z26" s="1">
        <v>3</v>
      </c>
      <c r="AA26" s="4">
        <f t="shared" si="4"/>
        <v>15</v>
      </c>
      <c r="AB26" s="5">
        <f t="shared" si="5"/>
        <v>3</v>
      </c>
      <c r="AC26" s="14" t="str">
        <f>IF(V26="","",VLOOKUP(AB26,$J$99:$K$101,2,TRUE))</f>
        <v>ІІІ ур</v>
      </c>
      <c r="AD26" s="7">
        <f t="shared" si="6"/>
        <v>51</v>
      </c>
      <c r="AE26" s="51">
        <f t="shared" si="7"/>
        <v>3</v>
      </c>
      <c r="AF26" s="14" t="str">
        <f>IF(X26="","",VLOOKUP(AE26,$J$99:$K$101,2,TRUE))</f>
        <v>ІІІ ур</v>
      </c>
    </row>
    <row r="27" spans="2:32">
      <c r="B27" s="1">
        <v>19</v>
      </c>
      <c r="C27" s="1" t="s">
        <v>102</v>
      </c>
      <c r="D27" s="1">
        <v>3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4">
        <f t="shared" si="0"/>
        <v>21</v>
      </c>
      <c r="L27" s="50">
        <f t="shared" si="1"/>
        <v>3</v>
      </c>
      <c r="M27" s="14" t="str">
        <f t="shared" si="8"/>
        <v>ІІІ ур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4">
        <f t="shared" si="2"/>
        <v>15</v>
      </c>
      <c r="T27" s="5">
        <f t="shared" si="3"/>
        <v>3</v>
      </c>
      <c r="U27" s="14" t="str">
        <f>IF(N27="","",VLOOKUP(T27,$J$99:$K$101,2,TRUE))</f>
        <v>ІІІ ур</v>
      </c>
      <c r="V27" s="1">
        <v>3</v>
      </c>
      <c r="W27" s="1">
        <v>3</v>
      </c>
      <c r="X27" s="1">
        <v>3</v>
      </c>
      <c r="Y27" s="1">
        <v>3</v>
      </c>
      <c r="Z27" s="1">
        <v>3</v>
      </c>
      <c r="AA27" s="4">
        <f t="shared" si="4"/>
        <v>15</v>
      </c>
      <c r="AB27" s="5">
        <f t="shared" si="5"/>
        <v>3</v>
      </c>
      <c r="AC27" s="14" t="str">
        <f>IF(V27="","",VLOOKUP(AB27,$J$99:$K$101,2,TRUE))</f>
        <v>ІІІ ур</v>
      </c>
      <c r="AD27" s="7">
        <f t="shared" si="6"/>
        <v>51</v>
      </c>
      <c r="AE27" s="51">
        <f t="shared" si="7"/>
        <v>3</v>
      </c>
      <c r="AF27" s="14" t="str">
        <f>IF(X27="","",VLOOKUP(AE27,$J$99:$K$101,2,TRUE))</f>
        <v>ІІІ ур</v>
      </c>
    </row>
    <row r="28" spans="2:32">
      <c r="B28" s="1">
        <v>20</v>
      </c>
      <c r="C28" s="1" t="s">
        <v>103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4">
        <f t="shared" si="0"/>
        <v>21</v>
      </c>
      <c r="L28" s="50">
        <f t="shared" si="1"/>
        <v>3</v>
      </c>
      <c r="M28" s="14" t="str">
        <f t="shared" si="8"/>
        <v>ІІІ ур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4">
        <f t="shared" si="2"/>
        <v>15</v>
      </c>
      <c r="T28" s="5">
        <f t="shared" si="3"/>
        <v>3</v>
      </c>
      <c r="U28" s="14" t="str">
        <f>IF(N28="","",VLOOKUP(T28,$J$99:$K$101,2,TRUE))</f>
        <v>ІІІ ур</v>
      </c>
      <c r="V28" s="1">
        <v>3</v>
      </c>
      <c r="W28" s="1">
        <v>3</v>
      </c>
      <c r="X28" s="1">
        <v>3</v>
      </c>
      <c r="Y28" s="1">
        <v>3</v>
      </c>
      <c r="Z28" s="1">
        <v>3</v>
      </c>
      <c r="AA28" s="4">
        <f t="shared" si="4"/>
        <v>15</v>
      </c>
      <c r="AB28" s="5">
        <f t="shared" si="5"/>
        <v>3</v>
      </c>
      <c r="AC28" s="14" t="str">
        <f>IF(V28="","",VLOOKUP(AB28,$J$99:$K$101,2,TRUE))</f>
        <v>ІІІ ур</v>
      </c>
      <c r="AD28" s="7">
        <f t="shared" si="6"/>
        <v>51</v>
      </c>
      <c r="AE28" s="51">
        <f t="shared" si="7"/>
        <v>3</v>
      </c>
      <c r="AF28" s="14" t="str">
        <f>IF(X28="","",VLOOKUP(AE28,$J$99:$K$101,2,TRUE))</f>
        <v>ІІІ ур</v>
      </c>
    </row>
    <row r="29" spans="2:32">
      <c r="B29" s="1">
        <v>21</v>
      </c>
      <c r="C29" s="1" t="s">
        <v>104</v>
      </c>
      <c r="D29" s="1">
        <v>3</v>
      </c>
      <c r="E29" s="1">
        <v>3</v>
      </c>
      <c r="F29" s="1">
        <v>3</v>
      </c>
      <c r="G29" s="1">
        <v>3</v>
      </c>
      <c r="H29" s="1">
        <v>3</v>
      </c>
      <c r="I29" s="1">
        <v>3</v>
      </c>
      <c r="J29" s="1">
        <v>3</v>
      </c>
      <c r="K29" s="4">
        <f t="shared" si="0"/>
        <v>21</v>
      </c>
      <c r="L29" s="50">
        <f t="shared" si="1"/>
        <v>3</v>
      </c>
      <c r="M29" s="14" t="str">
        <f t="shared" si="8"/>
        <v>ІІІ ур</v>
      </c>
      <c r="N29" s="1">
        <v>3</v>
      </c>
      <c r="O29" s="1">
        <v>3</v>
      </c>
      <c r="P29" s="1">
        <v>3</v>
      </c>
      <c r="Q29" s="1">
        <v>3</v>
      </c>
      <c r="R29" s="1">
        <v>3</v>
      </c>
      <c r="S29" s="4">
        <f t="shared" si="2"/>
        <v>15</v>
      </c>
      <c r="T29" s="5">
        <f t="shared" si="3"/>
        <v>3</v>
      </c>
      <c r="U29" s="14" t="str">
        <f>IF(N29="","",VLOOKUP(T29,$J$99:$K$101,2,TRUE))</f>
        <v>ІІІ ур</v>
      </c>
      <c r="V29" s="1">
        <v>3</v>
      </c>
      <c r="W29" s="1">
        <v>3</v>
      </c>
      <c r="X29" s="1">
        <v>3</v>
      </c>
      <c r="Y29" s="1">
        <v>3</v>
      </c>
      <c r="Z29" s="1">
        <v>3</v>
      </c>
      <c r="AA29" s="4">
        <f t="shared" si="4"/>
        <v>15</v>
      </c>
      <c r="AB29" s="5">
        <f t="shared" si="5"/>
        <v>3</v>
      </c>
      <c r="AC29" s="14" t="str">
        <f>IF(V29="","",VLOOKUP(AB29,$J$99:$K$101,2,TRUE))</f>
        <v>ІІІ ур</v>
      </c>
      <c r="AD29" s="7">
        <f t="shared" si="6"/>
        <v>51</v>
      </c>
      <c r="AE29" s="51">
        <f t="shared" si="7"/>
        <v>3</v>
      </c>
      <c r="AF29" s="14" t="str">
        <f>IF(X29="","",VLOOKUP(AE29,$J$99:$K$101,2,TRUE))</f>
        <v>ІІІ ур</v>
      </c>
    </row>
    <row r="30" spans="2:32">
      <c r="B30" s="1">
        <v>22</v>
      </c>
      <c r="C30" s="17" t="s">
        <v>105</v>
      </c>
      <c r="D30" s="1">
        <v>3</v>
      </c>
      <c r="E30" s="1">
        <v>3</v>
      </c>
      <c r="F30" s="1">
        <v>3</v>
      </c>
      <c r="G30" s="1">
        <v>3</v>
      </c>
      <c r="H30" s="1">
        <v>3</v>
      </c>
      <c r="I30" s="1">
        <v>3</v>
      </c>
      <c r="J30" s="1">
        <v>3</v>
      </c>
      <c r="K30" s="4">
        <f t="shared" si="0"/>
        <v>21</v>
      </c>
      <c r="L30" s="50">
        <f t="shared" si="1"/>
        <v>3</v>
      </c>
      <c r="M30" s="14" t="str">
        <f t="shared" si="8"/>
        <v>ІІІ ур</v>
      </c>
      <c r="N30" s="1">
        <v>3</v>
      </c>
      <c r="O30" s="1">
        <v>3</v>
      </c>
      <c r="P30" s="1">
        <v>3</v>
      </c>
      <c r="Q30" s="1">
        <v>3</v>
      </c>
      <c r="R30" s="1">
        <v>3</v>
      </c>
      <c r="S30" s="4">
        <f t="shared" si="2"/>
        <v>15</v>
      </c>
      <c r="T30" s="5">
        <f t="shared" si="3"/>
        <v>3</v>
      </c>
      <c r="U30" s="14" t="str">
        <f>IF(N30="","",VLOOKUP(T30,$J$99:$K$101,2,TRUE))</f>
        <v>ІІІ ур</v>
      </c>
      <c r="V30" s="1">
        <v>3</v>
      </c>
      <c r="W30" s="1">
        <v>3</v>
      </c>
      <c r="X30" s="1">
        <v>3</v>
      </c>
      <c r="Y30" s="1">
        <v>3</v>
      </c>
      <c r="Z30" s="1">
        <v>3</v>
      </c>
      <c r="AA30" s="4">
        <f t="shared" si="4"/>
        <v>15</v>
      </c>
      <c r="AB30" s="5">
        <f t="shared" si="5"/>
        <v>3</v>
      </c>
      <c r="AC30" s="14" t="str">
        <f>IF(V30="","",VLOOKUP(AB30,$J$99:$K$101,2,TRUE))</f>
        <v>ІІІ ур</v>
      </c>
      <c r="AD30" s="7">
        <f t="shared" si="6"/>
        <v>51</v>
      </c>
      <c r="AE30" s="51">
        <f t="shared" si="7"/>
        <v>3</v>
      </c>
      <c r="AF30" s="14" t="str">
        <f>IF(X30="","",VLOOKUP(AE30,$J$99:$K$101,2,TRUE))</f>
        <v>ІІІ ур</v>
      </c>
    </row>
    <row r="31" spans="2:32">
      <c r="B31" s="1">
        <v>23</v>
      </c>
      <c r="C31" s="1" t="s">
        <v>90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4">
        <f t="shared" si="0"/>
        <v>21</v>
      </c>
      <c r="L31" s="50">
        <f t="shared" si="1"/>
        <v>3</v>
      </c>
      <c r="M31" s="14" t="str">
        <f t="shared" si="8"/>
        <v>ІІІ ур</v>
      </c>
      <c r="N31" s="1">
        <v>3</v>
      </c>
      <c r="O31" s="1">
        <v>3</v>
      </c>
      <c r="P31" s="1">
        <v>3</v>
      </c>
      <c r="Q31" s="1">
        <v>3</v>
      </c>
      <c r="R31" s="1">
        <v>3</v>
      </c>
      <c r="S31" s="4">
        <f t="shared" si="2"/>
        <v>15</v>
      </c>
      <c r="T31" s="5">
        <f t="shared" si="3"/>
        <v>3</v>
      </c>
      <c r="U31" s="14" t="str">
        <f>IF(N31="","",VLOOKUP(T31,$J$99:$K$101,2,TRUE))</f>
        <v>ІІІ ур</v>
      </c>
      <c r="V31" s="1">
        <v>3</v>
      </c>
      <c r="W31" s="1">
        <v>3</v>
      </c>
      <c r="X31" s="1">
        <v>3</v>
      </c>
      <c r="Y31" s="1">
        <v>3</v>
      </c>
      <c r="Z31" s="1">
        <v>3</v>
      </c>
      <c r="AA31" s="4">
        <f t="shared" si="4"/>
        <v>15</v>
      </c>
      <c r="AB31" s="5">
        <f t="shared" si="5"/>
        <v>3</v>
      </c>
      <c r="AC31" s="14" t="str">
        <f>IF(V31="","",VLOOKUP(AB31,$J$99:$K$101,2,TRUE))</f>
        <v>ІІІ ур</v>
      </c>
      <c r="AD31" s="7">
        <f t="shared" si="6"/>
        <v>51</v>
      </c>
      <c r="AE31" s="51">
        <f t="shared" si="7"/>
        <v>3</v>
      </c>
      <c r="AF31" s="14" t="str">
        <f>IF(X31="","",VLOOKUP(AE31,$J$99:$K$101,2,TRUE))</f>
        <v>ІІІ ур</v>
      </c>
    </row>
    <row r="32" spans="2:32">
      <c r="B32" s="1">
        <v>24</v>
      </c>
      <c r="C32" s="1" t="s">
        <v>89</v>
      </c>
      <c r="D32" s="1">
        <v>3</v>
      </c>
      <c r="E32" s="1">
        <v>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4">
        <f t="shared" si="0"/>
        <v>21</v>
      </c>
      <c r="L32" s="50">
        <f t="shared" si="1"/>
        <v>3</v>
      </c>
      <c r="M32" s="14" t="str">
        <f t="shared" si="8"/>
        <v>ІІІ ур</v>
      </c>
      <c r="N32" s="1">
        <v>3</v>
      </c>
      <c r="O32" s="1">
        <v>3</v>
      </c>
      <c r="P32" s="1">
        <v>3</v>
      </c>
      <c r="Q32" s="1">
        <v>3</v>
      </c>
      <c r="R32" s="1">
        <v>3</v>
      </c>
      <c r="S32" s="4">
        <f t="shared" si="2"/>
        <v>15</v>
      </c>
      <c r="T32" s="5">
        <f t="shared" si="3"/>
        <v>3</v>
      </c>
      <c r="U32" s="14" t="str">
        <f>IF(N32="","",VLOOKUP(T32,$J$99:$K$101,2,TRUE))</f>
        <v>ІІІ ур</v>
      </c>
      <c r="V32" s="1">
        <v>3</v>
      </c>
      <c r="W32" s="1">
        <v>3</v>
      </c>
      <c r="X32" s="1">
        <v>3</v>
      </c>
      <c r="Y32" s="1">
        <v>3</v>
      </c>
      <c r="Z32" s="1">
        <v>3</v>
      </c>
      <c r="AA32" s="4">
        <f t="shared" si="4"/>
        <v>15</v>
      </c>
      <c r="AB32" s="5">
        <f t="shared" si="5"/>
        <v>3</v>
      </c>
      <c r="AC32" s="14" t="str">
        <f>IF(V32="","",VLOOKUP(AB32,$J$99:$K$101,2,TRUE))</f>
        <v>ІІІ ур</v>
      </c>
      <c r="AD32" s="7">
        <f t="shared" si="6"/>
        <v>51</v>
      </c>
      <c r="AE32" s="51">
        <f t="shared" si="7"/>
        <v>3</v>
      </c>
      <c r="AF32" s="14" t="str">
        <f>IF(X32="","",VLOOKUP(AE32,$J$99:$K$101,2,TRUE))</f>
        <v>ІІІ ур</v>
      </c>
    </row>
    <row r="33" spans="2:32">
      <c r="B33" s="25"/>
      <c r="C33" s="25"/>
      <c r="D33" s="18"/>
      <c r="E33" s="19"/>
      <c r="F33" s="19"/>
      <c r="G33" s="19"/>
      <c r="H33" s="19"/>
      <c r="I33" s="19"/>
      <c r="J33" s="19"/>
      <c r="K33" s="20"/>
      <c r="L33" s="1" t="s">
        <v>13</v>
      </c>
      <c r="M33" s="12" t="s">
        <v>9</v>
      </c>
      <c r="N33" s="18"/>
      <c r="O33" s="19"/>
      <c r="P33" s="19"/>
      <c r="Q33" s="19"/>
      <c r="R33" s="19"/>
      <c r="S33" s="20"/>
      <c r="T33" s="1" t="s">
        <v>13</v>
      </c>
      <c r="U33" s="12" t="s">
        <v>9</v>
      </c>
      <c r="V33" s="18"/>
      <c r="W33" s="19"/>
      <c r="X33" s="19"/>
      <c r="Y33" s="19"/>
      <c r="Z33" s="19"/>
      <c r="AA33" s="20"/>
      <c r="AB33" s="1" t="s">
        <v>13</v>
      </c>
      <c r="AC33" s="12" t="s">
        <v>9</v>
      </c>
      <c r="AD33" s="2"/>
      <c r="AE33" s="2"/>
      <c r="AF33" s="2"/>
    </row>
    <row r="34" spans="2:32">
      <c r="B34" s="26"/>
      <c r="C34" s="26"/>
      <c r="D34" s="18" t="s">
        <v>18</v>
      </c>
      <c r="E34" s="19"/>
      <c r="F34" s="19"/>
      <c r="G34" s="19"/>
      <c r="H34" s="19"/>
      <c r="I34" s="19"/>
      <c r="J34" s="19"/>
      <c r="K34" s="20"/>
      <c r="L34" s="11">
        <v>15</v>
      </c>
      <c r="M34" s="11">
        <v>100</v>
      </c>
      <c r="N34" s="18" t="s">
        <v>18</v>
      </c>
      <c r="O34" s="19"/>
      <c r="P34" s="19"/>
      <c r="Q34" s="19"/>
      <c r="R34" s="19"/>
      <c r="S34" s="20"/>
      <c r="T34" s="11">
        <v>15</v>
      </c>
      <c r="U34" s="11">
        <v>100</v>
      </c>
      <c r="V34" s="18" t="s">
        <v>18</v>
      </c>
      <c r="W34" s="19"/>
      <c r="X34" s="19"/>
      <c r="Y34" s="19"/>
      <c r="Z34" s="19"/>
      <c r="AA34" s="20"/>
      <c r="AB34" s="11">
        <v>0</v>
      </c>
      <c r="AC34" s="11">
        <v>100</v>
      </c>
      <c r="AD34" s="2"/>
      <c r="AE34" s="2"/>
      <c r="AF34" s="2"/>
    </row>
    <row r="35" spans="2:32">
      <c r="B35" s="26"/>
      <c r="C35" s="26"/>
      <c r="D35" s="18" t="s">
        <v>23</v>
      </c>
      <c r="E35" s="19"/>
      <c r="F35" s="19"/>
      <c r="G35" s="19"/>
      <c r="H35" s="19"/>
      <c r="I35" s="19"/>
      <c r="J35" s="19"/>
      <c r="K35" s="20"/>
      <c r="L35" s="15">
        <v>0</v>
      </c>
      <c r="M35" s="3">
        <f>(L35/L34)*100</f>
        <v>0</v>
      </c>
      <c r="N35" s="18" t="s">
        <v>23</v>
      </c>
      <c r="O35" s="19"/>
      <c r="P35" s="19"/>
      <c r="Q35" s="19"/>
      <c r="R35" s="19"/>
      <c r="S35" s="20"/>
      <c r="T35" s="15">
        <v>0</v>
      </c>
      <c r="U35" s="3">
        <f>(T35/T34)*100</f>
        <v>0</v>
      </c>
      <c r="V35" s="18" t="s">
        <v>23</v>
      </c>
      <c r="W35" s="19"/>
      <c r="X35" s="19"/>
      <c r="Y35" s="19"/>
      <c r="Z35" s="19"/>
      <c r="AA35" s="20"/>
      <c r="AB35" s="15">
        <v>0</v>
      </c>
      <c r="AC35" s="3" t="e">
        <f>(AB35/AB34)*100</f>
        <v>#DIV/0!</v>
      </c>
      <c r="AD35" s="2"/>
      <c r="AE35" s="2"/>
      <c r="AF35" s="2"/>
    </row>
    <row r="36" spans="2:32">
      <c r="B36" s="26"/>
      <c r="C36" s="26"/>
      <c r="D36" s="18" t="s">
        <v>24</v>
      </c>
      <c r="E36" s="19"/>
      <c r="F36" s="19"/>
      <c r="G36" s="19"/>
      <c r="H36" s="19"/>
      <c r="I36" s="19"/>
      <c r="J36" s="19"/>
      <c r="K36" s="20"/>
      <c r="L36" s="15">
        <v>0</v>
      </c>
      <c r="M36" s="3">
        <f>(L36/L34)*100</f>
        <v>0</v>
      </c>
      <c r="N36" s="18" t="s">
        <v>24</v>
      </c>
      <c r="O36" s="19"/>
      <c r="P36" s="19"/>
      <c r="Q36" s="19"/>
      <c r="R36" s="19"/>
      <c r="S36" s="20"/>
      <c r="T36" s="15">
        <v>0</v>
      </c>
      <c r="U36" s="3">
        <f>(T36/T34)*100</f>
        <v>0</v>
      </c>
      <c r="V36" s="18" t="s">
        <v>24</v>
      </c>
      <c r="W36" s="19"/>
      <c r="X36" s="19"/>
      <c r="Y36" s="19"/>
      <c r="Z36" s="19"/>
      <c r="AA36" s="20"/>
      <c r="AB36" s="15">
        <v>0</v>
      </c>
      <c r="AC36" s="3" t="e">
        <f>(AB36/AB34)*100</f>
        <v>#DIV/0!</v>
      </c>
      <c r="AD36" s="2"/>
      <c r="AE36" s="2"/>
      <c r="AF36" s="2"/>
    </row>
    <row r="37" spans="2:32">
      <c r="B37" s="26"/>
      <c r="C37" s="26"/>
      <c r="D37" s="18" t="s">
        <v>25</v>
      </c>
      <c r="E37" s="19"/>
      <c r="F37" s="19"/>
      <c r="G37" s="19"/>
      <c r="H37" s="19"/>
      <c r="I37" s="19"/>
      <c r="J37" s="19"/>
      <c r="K37" s="20"/>
      <c r="L37" s="15">
        <v>15</v>
      </c>
      <c r="M37" s="3">
        <f>(L37/L34)*100</f>
        <v>100</v>
      </c>
      <c r="N37" s="18" t="s">
        <v>25</v>
      </c>
      <c r="O37" s="19"/>
      <c r="P37" s="19"/>
      <c r="Q37" s="19"/>
      <c r="R37" s="19"/>
      <c r="S37" s="20"/>
      <c r="T37" s="15">
        <v>15</v>
      </c>
      <c r="U37" s="3">
        <f>(T37/T34)*100</f>
        <v>100</v>
      </c>
      <c r="V37" s="18" t="s">
        <v>25</v>
      </c>
      <c r="W37" s="19"/>
      <c r="X37" s="19"/>
      <c r="Y37" s="19"/>
      <c r="Z37" s="19"/>
      <c r="AA37" s="20"/>
      <c r="AB37" s="15">
        <v>0</v>
      </c>
      <c r="AC37" s="3" t="e">
        <f>(AB37/AB34)*100</f>
        <v>#DIV/0!</v>
      </c>
      <c r="AD37" s="2"/>
      <c r="AE37" s="2"/>
      <c r="AF37" s="2"/>
    </row>
    <row r="38" spans="2:32">
      <c r="B38" s="26"/>
      <c r="C38" s="26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1" t="s">
        <v>13</v>
      </c>
      <c r="AF38" s="12" t="s">
        <v>9</v>
      </c>
    </row>
    <row r="39" spans="2:32">
      <c r="B39" s="26"/>
      <c r="C39" s="26"/>
      <c r="D39" s="28" t="s">
        <v>19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11">
        <v>15</v>
      </c>
      <c r="AF39" s="11">
        <v>100</v>
      </c>
    </row>
    <row r="40" spans="2:32">
      <c r="B40" s="26"/>
      <c r="C40" s="26"/>
      <c r="D40" s="24" t="s">
        <v>20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15">
        <v>0</v>
      </c>
      <c r="AF40" s="3">
        <f>(AE40/AE39)*100</f>
        <v>0</v>
      </c>
    </row>
    <row r="41" spans="2:32">
      <c r="B41" s="26"/>
      <c r="C41" s="26"/>
      <c r="D41" s="24" t="s">
        <v>21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5">
        <v>0</v>
      </c>
      <c r="AF41" s="3">
        <f>(AE41/AE39)*100</f>
        <v>0</v>
      </c>
    </row>
    <row r="42" spans="2:32">
      <c r="B42" s="27"/>
      <c r="C42" s="27"/>
      <c r="D42" s="24" t="s">
        <v>22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5">
        <v>15</v>
      </c>
      <c r="AF42" s="3">
        <f>(AE42/AE39)*100</f>
        <v>100</v>
      </c>
    </row>
    <row r="99" spans="10:11">
      <c r="J99" s="13">
        <v>1</v>
      </c>
      <c r="K99" s="13" t="s">
        <v>15</v>
      </c>
    </row>
    <row r="100" spans="10:11">
      <c r="J100" s="13">
        <v>1.6</v>
      </c>
      <c r="K100" s="13" t="s">
        <v>16</v>
      </c>
    </row>
    <row r="101" spans="10:11">
      <c r="J101" s="13">
        <v>2.6</v>
      </c>
      <c r="K101" s="13" t="s">
        <v>17</v>
      </c>
    </row>
    <row r="1297" spans="3:3">
      <c r="C1297" t="s">
        <v>96</v>
      </c>
    </row>
  </sheetData>
  <mergeCells count="43">
    <mergeCell ref="A2:AG2"/>
    <mergeCell ref="A3:AG3"/>
    <mergeCell ref="A4:AG4"/>
    <mergeCell ref="B6:AF6"/>
    <mergeCell ref="B7:B8"/>
    <mergeCell ref="C7:C8"/>
    <mergeCell ref="D7:J7"/>
    <mergeCell ref="N7:R7"/>
    <mergeCell ref="V7:Z7"/>
    <mergeCell ref="AD7:AD8"/>
    <mergeCell ref="AE7:AE8"/>
    <mergeCell ref="AF7:AF8"/>
    <mergeCell ref="K7:K8"/>
    <mergeCell ref="L7:L8"/>
    <mergeCell ref="AC7:AC8"/>
    <mergeCell ref="M7:M8"/>
    <mergeCell ref="D40:AD40"/>
    <mergeCell ref="D41:AD41"/>
    <mergeCell ref="D42:AD42"/>
    <mergeCell ref="B33:B42"/>
    <mergeCell ref="C33:C42"/>
    <mergeCell ref="D33:K33"/>
    <mergeCell ref="D34:K34"/>
    <mergeCell ref="D35:K35"/>
    <mergeCell ref="D36:K36"/>
    <mergeCell ref="D37:K37"/>
    <mergeCell ref="N33:S33"/>
    <mergeCell ref="N34:S34"/>
    <mergeCell ref="N35:S35"/>
    <mergeCell ref="D39:AD39"/>
    <mergeCell ref="N36:S36"/>
    <mergeCell ref="N37:S37"/>
    <mergeCell ref="S7:S8"/>
    <mergeCell ref="T7:T8"/>
    <mergeCell ref="U7:U8"/>
    <mergeCell ref="AA7:AA8"/>
    <mergeCell ref="AB7:AB8"/>
    <mergeCell ref="D38:AD38"/>
    <mergeCell ref="V33:AA33"/>
    <mergeCell ref="V34:AA34"/>
    <mergeCell ref="V35:AA35"/>
    <mergeCell ref="V36:AA36"/>
    <mergeCell ref="V37:AA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старт</vt:lpstr>
      <vt:lpstr>5-6 промежуток</vt:lpstr>
      <vt:lpstr>5-6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2023-03-28T18:08:44Z</dcterms:modified>
</cp:coreProperties>
</file>