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120" windowWidth="10290" windowHeight="8010"/>
  </bookViews>
  <sheets>
    <sheet name="5-6 старт" sheetId="7" r:id="rId1"/>
    <sheet name="5-6 промежуток" sheetId="8" r:id="rId2"/>
    <sheet name="5-6 итог" sheetId="9" r:id="rId3"/>
  </sheets>
  <definedNames>
    <definedName name="_xlnm.Print_Area" localSheetId="0">'5-6 старт'!$A$1:$AF$77</definedName>
  </definedNames>
  <calcPr calcId="124519"/>
</workbook>
</file>

<file path=xl/calcChain.xml><?xml version="1.0" encoding="utf-8"?>
<calcChain xmlns="http://schemas.openxmlformats.org/spreadsheetml/2006/main">
  <c r="AL23" i="9"/>
  <c r="AL24"/>
  <c r="AL25"/>
  <c r="AL26"/>
  <c r="AL27"/>
  <c r="AL28"/>
  <c r="AL29"/>
  <c r="AL30"/>
  <c r="AL31"/>
  <c r="AK23"/>
  <c r="AK24"/>
  <c r="AK25"/>
  <c r="AK26"/>
  <c r="AK27"/>
  <c r="AK28"/>
  <c r="AK29"/>
  <c r="AK30"/>
  <c r="AK31"/>
  <c r="AJ23"/>
  <c r="AJ24"/>
  <c r="AJ25"/>
  <c r="AJ26"/>
  <c r="AJ27"/>
  <c r="AJ28"/>
  <c r="AJ29"/>
  <c r="AJ30"/>
  <c r="AJ31"/>
  <c r="AI23"/>
  <c r="AI24"/>
  <c r="AI25"/>
  <c r="AI26"/>
  <c r="AI27"/>
  <c r="AI28"/>
  <c r="AI29"/>
  <c r="AI30"/>
  <c r="AI31"/>
  <c r="AH23"/>
  <c r="AH24"/>
  <c r="AH25"/>
  <c r="AH26"/>
  <c r="AH27"/>
  <c r="AH28"/>
  <c r="AH29"/>
  <c r="AH30"/>
  <c r="AH31"/>
  <c r="AG23"/>
  <c r="AG24"/>
  <c r="AG25"/>
  <c r="AG26"/>
  <c r="AG27"/>
  <c r="AG28"/>
  <c r="AG29"/>
  <c r="AG30"/>
  <c r="AG31"/>
  <c r="M23"/>
  <c r="M24"/>
  <c r="M25"/>
  <c r="M26"/>
  <c r="M27"/>
  <c r="M28"/>
  <c r="M29"/>
  <c r="M30"/>
  <c r="M31"/>
  <c r="L23"/>
  <c r="L24"/>
  <c r="L25"/>
  <c r="L26"/>
  <c r="L27"/>
  <c r="L28"/>
  <c r="L29"/>
  <c r="L30"/>
  <c r="L31"/>
  <c r="K22"/>
  <c r="K23"/>
  <c r="K24"/>
  <c r="K25"/>
  <c r="K26"/>
  <c r="K27"/>
  <c r="K28"/>
  <c r="K29"/>
  <c r="K30"/>
  <c r="K31"/>
  <c r="J9" i="8"/>
  <c r="AE31"/>
  <c r="AF31" s="1"/>
  <c r="AG31" s="1"/>
  <c r="AE30"/>
  <c r="AF30" s="1"/>
  <c r="AG30" s="1"/>
  <c r="AE29"/>
  <c r="AF29" s="1"/>
  <c r="AG29" s="1"/>
  <c r="AE28"/>
  <c r="AF28" s="1"/>
  <c r="AG28" s="1"/>
  <c r="AE27"/>
  <c r="AF27" s="1"/>
  <c r="AG27" s="1"/>
  <c r="AE26"/>
  <c r="AF26" s="1"/>
  <c r="AG26" s="1"/>
  <c r="AE25"/>
  <c r="AF25" s="1"/>
  <c r="AG25" s="1"/>
  <c r="AE24"/>
  <c r="AF24" s="1"/>
  <c r="AG24" s="1"/>
  <c r="AE23"/>
  <c r="AF23" s="1"/>
  <c r="AG23" s="1"/>
  <c r="AE22"/>
  <c r="AF22" s="1"/>
  <c r="AG22" s="1"/>
  <c r="AE21"/>
  <c r="AF21" s="1"/>
  <c r="AG21" s="1"/>
  <c r="AE20"/>
  <c r="AF20" s="1"/>
  <c r="AG20" s="1"/>
  <c r="AE19"/>
  <c r="AF19" s="1"/>
  <c r="AG19" s="1"/>
  <c r="AE18"/>
  <c r="AF18" s="1"/>
  <c r="AG18" s="1"/>
  <c r="AE17"/>
  <c r="AF17" s="1"/>
  <c r="AG17" s="1"/>
  <c r="AE16"/>
  <c r="AF16" s="1"/>
  <c r="AG16" s="1"/>
  <c r="AE15"/>
  <c r="AF15" s="1"/>
  <c r="AG15" s="1"/>
  <c r="AE14"/>
  <c r="AF14" s="1"/>
  <c r="AG14" s="1"/>
  <c r="AE13"/>
  <c r="AF13" s="1"/>
  <c r="AG13" s="1"/>
  <c r="AE12"/>
  <c r="AF12" s="1"/>
  <c r="AG12" s="1"/>
  <c r="AE11"/>
  <c r="AF11" s="1"/>
  <c r="AG11" s="1"/>
  <c r="AE10"/>
  <c r="AF10" s="1"/>
  <c r="AG10" s="1"/>
  <c r="AE9"/>
  <c r="AF9" s="1"/>
  <c r="Z23" i="7"/>
  <c r="Z22"/>
  <c r="Z21"/>
  <c r="Z20"/>
  <c r="Z19"/>
  <c r="Z18"/>
  <c r="Z17"/>
  <c r="Z16"/>
  <c r="Z15"/>
  <c r="Z14"/>
  <c r="Z13"/>
  <c r="Z12"/>
  <c r="Z11"/>
  <c r="Z10"/>
  <c r="Z9"/>
  <c r="AA9" s="1"/>
  <c r="AG22" i="9"/>
  <c r="AH22" s="1"/>
  <c r="AI22" s="1"/>
  <c r="AG21"/>
  <c r="AH21" s="1"/>
  <c r="AI21" s="1"/>
  <c r="AG20"/>
  <c r="AH20" s="1"/>
  <c r="AI20" s="1"/>
  <c r="AG19"/>
  <c r="AH19" s="1"/>
  <c r="AI19" s="1"/>
  <c r="AG18"/>
  <c r="AH18" s="1"/>
  <c r="AI18" s="1"/>
  <c r="AG17"/>
  <c r="AH17" s="1"/>
  <c r="AI17" s="1"/>
  <c r="AG16"/>
  <c r="AH16" s="1"/>
  <c r="AI16" s="1"/>
  <c r="AG15"/>
  <c r="AH15" s="1"/>
  <c r="AI15" s="1"/>
  <c r="AG14"/>
  <c r="AH14" s="1"/>
  <c r="AI14" s="1"/>
  <c r="AG13"/>
  <c r="AH13" s="1"/>
  <c r="AI13" s="1"/>
  <c r="AG12"/>
  <c r="AH12" s="1"/>
  <c r="AI12" s="1"/>
  <c r="AG11"/>
  <c r="AH11" s="1"/>
  <c r="AI11" s="1"/>
  <c r="AG10"/>
  <c r="AH10" s="1"/>
  <c r="AI10" s="1"/>
  <c r="AG9"/>
  <c r="AH9" s="1"/>
  <c r="AG9" i="8" l="1"/>
  <c r="AA12" i="7"/>
  <c r="AB12" s="1"/>
  <c r="AA14"/>
  <c r="AB14" s="1"/>
  <c r="AA16"/>
  <c r="AB16" s="1"/>
  <c r="AA18"/>
  <c r="AB18" s="1"/>
  <c r="AA20"/>
  <c r="AB20" s="1"/>
  <c r="AA22"/>
  <c r="AB22" s="1"/>
  <c r="AA10"/>
  <c r="AB10" s="1"/>
  <c r="AA11"/>
  <c r="AB11" s="1"/>
  <c r="AA13"/>
  <c r="AB13" s="1"/>
  <c r="AA15"/>
  <c r="AB15" s="1"/>
  <c r="AA17"/>
  <c r="AB17" s="1"/>
  <c r="AA19"/>
  <c r="AB19" s="1"/>
  <c r="AA21"/>
  <c r="AB21" s="1"/>
  <c r="AA23"/>
  <c r="AB23" s="1"/>
  <c r="AL41" i="9"/>
  <c r="AL40"/>
  <c r="AL39"/>
  <c r="AI36"/>
  <c r="AI35"/>
  <c r="AI34"/>
  <c r="M36"/>
  <c r="AJ41" i="8"/>
  <c r="AJ40"/>
  <c r="AJ39"/>
  <c r="AG36"/>
  <c r="AG35"/>
  <c r="AG34"/>
  <c r="L36"/>
  <c r="L35"/>
  <c r="L34"/>
  <c r="AE33" i="7"/>
  <c r="AE32"/>
  <c r="AE31"/>
  <c r="AB28"/>
  <c r="AB27"/>
  <c r="AB26"/>
  <c r="L28"/>
  <c r="L27"/>
  <c r="L26"/>
  <c r="L10" i="9" l="1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K10"/>
  <c r="AJ10" s="1"/>
  <c r="AK10" s="1"/>
  <c r="AL10" s="1"/>
  <c r="K11"/>
  <c r="AJ11" s="1"/>
  <c r="AK11" s="1"/>
  <c r="AL11" s="1"/>
  <c r="K12"/>
  <c r="AJ12" s="1"/>
  <c r="AK12" s="1"/>
  <c r="AL12" s="1"/>
  <c r="K13"/>
  <c r="AJ13" s="1"/>
  <c r="AK13" s="1"/>
  <c r="AL13" s="1"/>
  <c r="K14"/>
  <c r="AJ14" s="1"/>
  <c r="AK14" s="1"/>
  <c r="AL14" s="1"/>
  <c r="K15"/>
  <c r="AJ15" s="1"/>
  <c r="AK15" s="1"/>
  <c r="AL15" s="1"/>
  <c r="K16"/>
  <c r="AJ16" s="1"/>
  <c r="AK16" s="1"/>
  <c r="AL16" s="1"/>
  <c r="K17"/>
  <c r="AJ17" s="1"/>
  <c r="AK17" s="1"/>
  <c r="AL17" s="1"/>
  <c r="K18"/>
  <c r="AJ18" s="1"/>
  <c r="AK18" s="1"/>
  <c r="AL18" s="1"/>
  <c r="K19"/>
  <c r="AJ19" s="1"/>
  <c r="AK19" s="1"/>
  <c r="AL19" s="1"/>
  <c r="K20"/>
  <c r="AJ20" s="1"/>
  <c r="AK20" s="1"/>
  <c r="AL20" s="1"/>
  <c r="K21"/>
  <c r="AJ21" s="1"/>
  <c r="AK21" s="1"/>
  <c r="AL21" s="1"/>
  <c r="AJ22"/>
  <c r="AK22" s="1"/>
  <c r="AL22" s="1"/>
  <c r="AI9"/>
  <c r="L9"/>
  <c r="M9" s="1"/>
  <c r="K9"/>
  <c r="K10" i="8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J10"/>
  <c r="AH10" s="1"/>
  <c r="AI10" s="1"/>
  <c r="AJ10" s="1"/>
  <c r="J11"/>
  <c r="AH11" s="1"/>
  <c r="AI11" s="1"/>
  <c r="AJ11" s="1"/>
  <c r="J12"/>
  <c r="AH12" s="1"/>
  <c r="AI12" s="1"/>
  <c r="AJ12" s="1"/>
  <c r="J13"/>
  <c r="AH13" s="1"/>
  <c r="AI13" s="1"/>
  <c r="AJ13" s="1"/>
  <c r="J14"/>
  <c r="AH14" s="1"/>
  <c r="AI14" s="1"/>
  <c r="AJ14" s="1"/>
  <c r="J15"/>
  <c r="AH15" s="1"/>
  <c r="AI15" s="1"/>
  <c r="AJ15" s="1"/>
  <c r="J16"/>
  <c r="AH16" s="1"/>
  <c r="AI16" s="1"/>
  <c r="AJ16" s="1"/>
  <c r="J17"/>
  <c r="AH17" s="1"/>
  <c r="AI17" s="1"/>
  <c r="AJ17" s="1"/>
  <c r="J18"/>
  <c r="AH18" s="1"/>
  <c r="AI18" s="1"/>
  <c r="AJ18" s="1"/>
  <c r="J19"/>
  <c r="AH19" s="1"/>
  <c r="AI19" s="1"/>
  <c r="AJ19" s="1"/>
  <c r="J20"/>
  <c r="AH20" s="1"/>
  <c r="AI20" s="1"/>
  <c r="AJ20" s="1"/>
  <c r="J21"/>
  <c r="AH21" s="1"/>
  <c r="AI21" s="1"/>
  <c r="AJ21" s="1"/>
  <c r="J22"/>
  <c r="AH22" s="1"/>
  <c r="AI22" s="1"/>
  <c r="AJ22" s="1"/>
  <c r="J23"/>
  <c r="AH23" s="1"/>
  <c r="AI23" s="1"/>
  <c r="AJ23" s="1"/>
  <c r="J24"/>
  <c r="AH24" s="1"/>
  <c r="AI24" s="1"/>
  <c r="AJ24" s="1"/>
  <c r="J25"/>
  <c r="AH25" s="1"/>
  <c r="AI25" s="1"/>
  <c r="AJ25" s="1"/>
  <c r="J26"/>
  <c r="AH26" s="1"/>
  <c r="AI26" s="1"/>
  <c r="AJ26" s="1"/>
  <c r="J27"/>
  <c r="AH27" s="1"/>
  <c r="AI27" s="1"/>
  <c r="AJ27" s="1"/>
  <c r="J28"/>
  <c r="AH28" s="1"/>
  <c r="AI28" s="1"/>
  <c r="AJ28" s="1"/>
  <c r="J29"/>
  <c r="AH29" s="1"/>
  <c r="AI29" s="1"/>
  <c r="AJ29" s="1"/>
  <c r="J30"/>
  <c r="AH30" s="1"/>
  <c r="AI30" s="1"/>
  <c r="AJ30" s="1"/>
  <c r="J31"/>
  <c r="AH31" s="1"/>
  <c r="AI31" s="1"/>
  <c r="AJ31" s="1"/>
  <c r="K9"/>
  <c r="L9" s="1"/>
  <c r="AH9"/>
  <c r="AI9" s="1"/>
  <c r="AJ9" s="1"/>
  <c r="K10" i="7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L19"/>
  <c r="K20"/>
  <c r="L20" s="1"/>
  <c r="K21"/>
  <c r="L21" s="1"/>
  <c r="K22"/>
  <c r="L22" s="1"/>
  <c r="K23"/>
  <c r="L23" s="1"/>
  <c r="J10"/>
  <c r="AC10" s="1"/>
  <c r="AD10" s="1"/>
  <c r="AE10" s="1"/>
  <c r="J11"/>
  <c r="AC11" s="1"/>
  <c r="AD11" s="1"/>
  <c r="AE11" s="1"/>
  <c r="J12"/>
  <c r="AC12" s="1"/>
  <c r="AD12" s="1"/>
  <c r="AE12" s="1"/>
  <c r="J13"/>
  <c r="AC13" s="1"/>
  <c r="AD13" s="1"/>
  <c r="AE13" s="1"/>
  <c r="J14"/>
  <c r="AC14" s="1"/>
  <c r="AD14" s="1"/>
  <c r="AE14" s="1"/>
  <c r="J15"/>
  <c r="AC15" s="1"/>
  <c r="AD15" s="1"/>
  <c r="AE15" s="1"/>
  <c r="J16"/>
  <c r="AC16" s="1"/>
  <c r="AD16" s="1"/>
  <c r="AE16" s="1"/>
  <c r="J17"/>
  <c r="AC17" s="1"/>
  <c r="AD17" s="1"/>
  <c r="AE17" s="1"/>
  <c r="J18"/>
  <c r="AC18" s="1"/>
  <c r="AD18" s="1"/>
  <c r="AE18" s="1"/>
  <c r="AC19"/>
  <c r="AD19" s="1"/>
  <c r="AE19" s="1"/>
  <c r="J20"/>
  <c r="AC20" s="1"/>
  <c r="AD20" s="1"/>
  <c r="AE20" s="1"/>
  <c r="J21"/>
  <c r="AC21" s="1"/>
  <c r="AD21" s="1"/>
  <c r="AE21" s="1"/>
  <c r="J22"/>
  <c r="AC22" s="1"/>
  <c r="AD22" s="1"/>
  <c r="AE22" s="1"/>
  <c r="J23"/>
  <c r="AC23" s="1"/>
  <c r="AD23" s="1"/>
  <c r="AE23" s="1"/>
  <c r="K9"/>
  <c r="L9" s="1"/>
  <c r="J9"/>
  <c r="AC9" s="1"/>
  <c r="AD9" s="1"/>
  <c r="AE9" s="1"/>
  <c r="AB9" l="1"/>
  <c r="AJ9" i="9"/>
  <c r="AK9" s="1"/>
  <c r="AL9" s="1"/>
</calcChain>
</file>

<file path=xl/sharedStrings.xml><?xml version="1.0" encoding="utf-8"?>
<sst xmlns="http://schemas.openxmlformats.org/spreadsheetml/2006/main" count="245" uniqueCount="120">
  <si>
    <t xml:space="preserve">Лист наблюдения  </t>
  </si>
  <si>
    <t>Образовательная область "Социум"</t>
  </si>
  <si>
    <t>№</t>
  </si>
  <si>
    <t>Ф.И.ребенка</t>
  </si>
  <si>
    <t>Ознакомление с окружающим миром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</si>
  <si>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</si>
  <si>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</si>
  <si>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</si>
  <si>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</si>
  <si>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общее</t>
  </si>
  <si>
    <t>средний</t>
  </si>
  <si>
    <t>к-во</t>
  </si>
  <si>
    <t>уровень</t>
  </si>
  <si>
    <t>Самопознание</t>
  </si>
  <si>
    <t>І ур</t>
  </si>
  <si>
    <t>ІІ ур</t>
  </si>
  <si>
    <t>ІІІ ур</t>
  </si>
  <si>
    <t>Всего детей</t>
  </si>
  <si>
    <t>І уровень</t>
  </si>
  <si>
    <t>ІІ уровень</t>
  </si>
  <si>
    <t>ІІІ уровень</t>
  </si>
  <si>
    <t>А (всего детей)</t>
  </si>
  <si>
    <t xml:space="preserve">В (II уровень) </t>
  </si>
  <si>
    <t>Г (III уровень)</t>
  </si>
  <si>
    <t>Б (I уровень)</t>
  </si>
  <si>
    <t>5-6-С.8 знает некоторые условия, необходимые для роста растений и животных;</t>
  </si>
  <si>
    <t>5-6-С.9 называет и различает не менее 5-6 видов домашних и диких животных, зимующих и перелетных птиц, насекомых, растений, кустарников, деревьев;</t>
  </si>
  <si>
    <t>5-6-С.10 имеет представление о жизни животных в природных условиях;</t>
  </si>
  <si>
    <t>5-6-С.11 знает элементарные правила поведения в природе;</t>
  </si>
  <si>
    <t>5-6-С.12 владеет элементарными навыками ухода за растениями и животными из уголка природы;</t>
  </si>
  <si>
    <t>5-6-С.13 проявляет сочувствие, сострадание, сопереживание живым существам.</t>
  </si>
  <si>
    <t>5-6-С.1 знает о труде взрослых членов семьи;</t>
  </si>
  <si>
    <t>5-6-С.2 проявляет уважительное и заботливое отношение к старшим и младшим членам семьи;</t>
  </si>
  <si>
    <t>5-6-С.3 умеет распознавать предметы и объекты с учетом материала;</t>
  </si>
  <si>
    <t>5-6-С.4 проявляет бережное отношение к игрушкам, книгам, посуде;</t>
  </si>
  <si>
    <t>5-6-С.5 знает названия, содержание и значение некоторых профессий;</t>
  </si>
  <si>
    <t>5-6-С.6 проявляет интерес к проведению элементарных опытов;</t>
  </si>
  <si>
    <t>5-6-С.7 устанавливает простейшие причинно-следственные связи.</t>
  </si>
  <si>
    <t>5-6-С.1 имеет представление о человеческих качествах: доброте, любви, вежливости, честности;</t>
  </si>
  <si>
    <t>5-6-С.2 умеет различать хорошие и плохие поступки;</t>
  </si>
  <si>
    <t>5-6-С.3 проявляет доброту, эмоциональную отзывчивость, уважение к старшим, друзьям, родным и близким;</t>
  </si>
  <si>
    <t>5-6-С.4 знает и понимает необходимость бережного отношения к окружающей природе;</t>
  </si>
  <si>
    <t>5-6-С.5 выражает свое настроение через рисунок, лепку, конструирование;</t>
  </si>
  <si>
    <t>5-6-С.6 следует общепринятым нормам и правилам поведения дома, в детском саду, общественных местах.</t>
  </si>
  <si>
    <t>5-6-С.7 проявляет заботу о своих членах семьи, выполняет домашние поручения;</t>
  </si>
  <si>
    <t>5-6-С.8 умеет устанавливать причинно-следственные связи;</t>
  </si>
  <si>
    <t>5-6-С.9 знает название детского сада и номер; дорогу из дома в детский сад</t>
  </si>
  <si>
    <t>5-6-С.10 знает назначение транспортных средств;</t>
  </si>
  <si>
    <t>5-6-С.11 знает о некоторых промышленных и сельскохозяйственных профессиях;</t>
  </si>
  <si>
    <t>5-6-С.12 знает правила поведения при исполнении государственного гимна Республики Казахстан;</t>
  </si>
  <si>
    <t>5-6-С.13 знает назначение Армии; о роли участников Великой Отечественной войны;</t>
  </si>
  <si>
    <t>5-6-С.14 выполняет основные правила дорожного движения;</t>
  </si>
  <si>
    <t>5-6-С.15 испытывает радость от общения с животными и растениями, как знакомыми, так и новыми для него;</t>
  </si>
  <si>
    <t>5-6-С.16 имеет представление о неразрывной связи человека с природой;</t>
  </si>
  <si>
    <t>5-6-С.17 проявляет интерес, бережное отношение к объектам неживой природы;</t>
  </si>
  <si>
    <t>5-6-С.18 устанавливает причинно-следственные зависимости взаимодействия человека с природой;</t>
  </si>
  <si>
    <t>5-6-С.19 называет ситуации и действия, которые могут нанести вред природе;</t>
  </si>
  <si>
    <t>5-6-С.20 делает выводы о том, как человек может беречь природу.</t>
  </si>
  <si>
    <t>5-6-С.21 имеет первоначальный опыт безопасного поведения в природе;</t>
  </si>
  <si>
    <t>5-6-С.22 знает элементарный способ ухода за растениями и животными;</t>
  </si>
  <si>
    <t>5-6-С.23 проявляет сочувствие, сострадание, сопереживание к живым существам;</t>
  </si>
  <si>
    <t>5-6-С.24 называет ситуации и действия, которые могут нанести вред природе.</t>
  </si>
  <si>
    <t xml:space="preserve">5-6-С.1  проявляет доброту, эмоциональную отзывчивость, уважение к старшим и близким; </t>
  </si>
  <si>
    <t>5-6-С.2 имеет первичные навыки здорового образа жизни; проявляет уважение к противоположному полу;</t>
  </si>
  <si>
    <t>5-6-С.3 знает и понимает необходимость бережного отношения к окружающей природе;</t>
  </si>
  <si>
    <t>5-6-С.4 умеет выражать свое настроение через рисунок, лепку, конструирование;</t>
  </si>
  <si>
    <t>5-6-С.5 различает хорошее и плохое в словах, поведении, старается следовать общепринятым нормам и правилам поведения дома, в детском саду, общественных местах;</t>
  </si>
  <si>
    <t>5-6-С.6 участвует в народных праздниках;</t>
  </si>
  <si>
    <t>5-6-С.7 проявляет гордость за достижения в стране</t>
  </si>
  <si>
    <t>5-6-С.8 владеет понятиями о родственных связях;</t>
  </si>
  <si>
    <t>5-6-С.9 проявляет словесно свои добрые чувства к членам семьи;</t>
  </si>
  <si>
    <t>5-6-С.10 устанавливает связи между свойствами и признаками разнообразных материалов и их использованием;</t>
  </si>
  <si>
    <t>5-6-С.11 свободно ориентируется в помещении детского сада, в ближайшем микрорайоне;</t>
  </si>
  <si>
    <t>5-6-С.12 знает о назначении специальных транспортных средств;</t>
  </si>
  <si>
    <t>5-6-С.13 владеет правилами пользования бытовой техникой;</t>
  </si>
  <si>
    <t>5-6-С.14 рассказывает о труде своих родителей;</t>
  </si>
  <si>
    <t>5-6-С.15 проявляет уважение к людям разных профессий;</t>
  </si>
  <si>
    <t>5-6-С.16 владеет знаниями о родной стране, государственных и народных праздниках, символике страны, о Президенте Республики Казахстан;</t>
  </si>
  <si>
    <t>5-6-С.17 имеет представление о казахстанской армии; проявляет уважение к подвигу ветеранов Великой Отечественной войны;</t>
  </si>
  <si>
    <t>5-6-С.18 знает правила дорожного движения.</t>
  </si>
  <si>
    <t>5-6-С.19 проявляет интерес к природным объектам, особенностям их жизнедеятельности;</t>
  </si>
  <si>
    <t>5-6-С.20 владеет первоначальными навыками ухода за растениями и животными уголка природы;</t>
  </si>
  <si>
    <t>5-6-С.21 откликается на предложения взрослого поухаживать за растениями, животными в уголке природы;</t>
  </si>
  <si>
    <t>5-6-С.22 знает о роли воды в жизни человека и растений;</t>
  </si>
  <si>
    <t>5-6-С.23 устанавливает причинно-следственные зависимости взаимодействия человека с природой.</t>
  </si>
  <si>
    <t>5-6-С.24 проявляет позитивное отношение к природе;</t>
  </si>
  <si>
    <t>5-6-С.25 проявляет эмоциональную отзывчивость и бережное отношение к объектам живой и неживой природы, которые его окружают</t>
  </si>
  <si>
    <t>5-6-С.26 называет ситуации и действия, которые могут нанести вред природе.</t>
  </si>
  <si>
    <t xml:space="preserve">Учебный год: ___2021-2022г_________       Группа:№9_____________________     Дата проведения:_10-20 сентября__________ </t>
  </si>
  <si>
    <t>Амирханова Амира</t>
  </si>
  <si>
    <t>Аскаров Адиль</t>
  </si>
  <si>
    <t>Алибеков Азим</t>
  </si>
  <si>
    <t>Баисакалова Адия</t>
  </si>
  <si>
    <t>Баисакалов Абулхаирхан</t>
  </si>
  <si>
    <t>Галымжанулы Дарын</t>
  </si>
  <si>
    <t>Емельяненко Денис</t>
  </si>
  <si>
    <t>Изтурганова Азалия</t>
  </si>
  <si>
    <t>Карий Дима</t>
  </si>
  <si>
    <t>Кенжебекова Аруна</t>
  </si>
  <si>
    <t>Кылышбай Алинур</t>
  </si>
  <si>
    <t>Молдагазина Еркеназ</t>
  </si>
  <si>
    <t>Франц Эрнест</t>
  </si>
  <si>
    <t>Шинина Лия</t>
  </si>
  <si>
    <t>Таишибаева Аисана</t>
  </si>
  <si>
    <t>Емельянинко Денис</t>
  </si>
  <si>
    <t>Амиргали Мухамеджан</t>
  </si>
  <si>
    <t>Асылбек Айша</t>
  </si>
  <si>
    <t>Жумагазин Арсен</t>
  </si>
  <si>
    <t>Алдаберген Меруерт</t>
  </si>
  <si>
    <t>Дулаткызы Дания</t>
  </si>
  <si>
    <t>Сембай Сагыныш</t>
  </si>
  <si>
    <t>Смагул Муслим</t>
  </si>
  <si>
    <t>Усен Акаман</t>
  </si>
  <si>
    <t>Утетлеу Каусар</t>
  </si>
  <si>
    <t xml:space="preserve">Учебный год: _2021-2022___________       Группа:№ 9" Красная шапочка"______    Дата проведения: январь___________ </t>
  </si>
  <si>
    <t xml:space="preserve">   </t>
  </si>
  <si>
    <t xml:space="preserve">Учебный год: _2021-2022___________       Группа:9_____________________     Дата проведения:_май__________ </t>
  </si>
  <si>
    <t xml:space="preserve">результатов диагностики промежуточного контроля в  предшкольной  группе (от 5 лет) </t>
  </si>
  <si>
    <t xml:space="preserve">результатов диагностики стартового контроля в предшкольной  группе (от 5 до 6 лет) </t>
  </si>
  <si>
    <t xml:space="preserve">результатов диагностики итогового контроля в предшкольной группе (от 5 до 6 лет)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</si>
</sst>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7" xfId="0" applyFont="1" applyFill="1" applyBorder="1"/>
    <xf numFmtId="1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1" fontId="1" fillId="4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92"/>
  <sheetViews>
    <sheetView showGridLines="0" tabSelected="1" view="pageBreakPreview" zoomScale="60" zoomScaleNormal="25" workbookViewId="0">
      <selection activeCell="AD22" sqref="AD22:AD23"/>
    </sheetView>
  </sheetViews>
  <sheetFormatPr defaultRowHeight="15"/>
  <cols>
    <col min="2" max="2" width="5.7109375" customWidth="1"/>
    <col min="3" max="3" width="29.85546875" customWidth="1"/>
    <col min="4" max="4" width="8.42578125" customWidth="1"/>
    <col min="5" max="5" width="6" customWidth="1"/>
    <col min="6" max="6" width="9.28515625" customWidth="1"/>
    <col min="7" max="7" width="8.42578125" customWidth="1"/>
    <col min="8" max="8" width="7.42578125" customWidth="1"/>
    <col min="9" max="9" width="9.85546875" customWidth="1"/>
    <col min="10" max="10" width="4.28515625" customWidth="1"/>
    <col min="11" max="11" width="5.7109375" customWidth="1"/>
    <col min="12" max="12" width="9.7109375" customWidth="1"/>
    <col min="13" max="13" width="6.28515625" customWidth="1"/>
    <col min="14" max="14" width="9.85546875" customWidth="1"/>
    <col min="15" max="15" width="6" customWidth="1"/>
    <col min="16" max="17" width="6.140625" customWidth="1"/>
    <col min="18" max="18" width="6.28515625" customWidth="1"/>
    <col min="19" max="19" width="5.140625" customWidth="1"/>
    <col min="20" max="20" width="5" customWidth="1"/>
    <col min="21" max="21" width="15" customWidth="1"/>
    <col min="22" max="22" width="6.140625" customWidth="1"/>
    <col min="23" max="23" width="5.85546875" customWidth="1"/>
    <col min="24" max="24" width="9.140625" customWidth="1"/>
    <col min="25" max="25" width="7.5703125" customWidth="1"/>
    <col min="26" max="26" width="4.5703125" customWidth="1"/>
    <col min="27" max="27" width="5.7109375" customWidth="1"/>
    <col min="28" max="28" width="9.28515625" customWidth="1"/>
    <col min="29" max="29" width="12.42578125" customWidth="1"/>
    <col min="30" max="30" width="17.28515625" customWidth="1"/>
    <col min="31" max="31" width="7.5703125" customWidth="1"/>
  </cols>
  <sheetData>
    <row r="2" spans="1:3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>
      <c r="A3" s="16" t="s">
        <v>118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>
      <c r="A4" s="16" t="s">
        <v>88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6" spans="1:32">
      <c r="B6" s="17" t="s">
        <v>1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7"/>
      <c r="AD6" s="17"/>
      <c r="AE6" s="17"/>
    </row>
    <row r="7" spans="1:32" ht="36.75" customHeight="1">
      <c r="B7" s="19" t="s">
        <v>2</v>
      </c>
      <c r="C7" s="20" t="s">
        <v>3</v>
      </c>
      <c r="D7" s="19" t="s">
        <v>13</v>
      </c>
      <c r="E7" s="21"/>
      <c r="F7" s="21"/>
      <c r="G7" s="21"/>
      <c r="H7" s="21"/>
      <c r="I7" s="21"/>
      <c r="J7" s="26" t="s">
        <v>9</v>
      </c>
      <c r="K7" s="27" t="s">
        <v>10</v>
      </c>
      <c r="L7" s="28" t="s">
        <v>12</v>
      </c>
      <c r="M7" s="36" t="s">
        <v>4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  <c r="Z7" s="26" t="s">
        <v>9</v>
      </c>
      <c r="AA7" s="27" t="s">
        <v>10</v>
      </c>
      <c r="AB7" s="28" t="s">
        <v>12</v>
      </c>
      <c r="AC7" s="22" t="s">
        <v>5</v>
      </c>
      <c r="AD7" s="24" t="s">
        <v>6</v>
      </c>
      <c r="AE7" s="25" t="s">
        <v>7</v>
      </c>
    </row>
    <row r="8" spans="1:32" ht="225" customHeight="1">
      <c r="B8" s="19"/>
      <c r="C8" s="19"/>
      <c r="D8" s="13" t="s">
        <v>38</v>
      </c>
      <c r="E8" s="13" t="s">
        <v>39</v>
      </c>
      <c r="F8" s="13" t="s">
        <v>40</v>
      </c>
      <c r="G8" s="13" t="s">
        <v>41</v>
      </c>
      <c r="H8" s="13" t="s">
        <v>42</v>
      </c>
      <c r="I8" s="13" t="s">
        <v>43</v>
      </c>
      <c r="J8" s="26"/>
      <c r="K8" s="27"/>
      <c r="L8" s="28"/>
      <c r="M8" s="13" t="s">
        <v>31</v>
      </c>
      <c r="N8" s="13" t="s">
        <v>32</v>
      </c>
      <c r="O8" s="13" t="s">
        <v>33</v>
      </c>
      <c r="P8" s="13" t="s">
        <v>34</v>
      </c>
      <c r="Q8" s="13" t="s">
        <v>35</v>
      </c>
      <c r="R8" s="13" t="s">
        <v>36</v>
      </c>
      <c r="S8" s="13" t="s">
        <v>37</v>
      </c>
      <c r="T8" s="13" t="s">
        <v>25</v>
      </c>
      <c r="U8" s="13" t="s">
        <v>26</v>
      </c>
      <c r="V8" s="13" t="s">
        <v>27</v>
      </c>
      <c r="W8" s="13" t="s">
        <v>28</v>
      </c>
      <c r="X8" s="13" t="s">
        <v>29</v>
      </c>
      <c r="Y8" s="13" t="s">
        <v>30</v>
      </c>
      <c r="Z8" s="26"/>
      <c r="AA8" s="27"/>
      <c r="AB8" s="28"/>
      <c r="AC8" s="23"/>
      <c r="AD8" s="24"/>
      <c r="AE8" s="25"/>
    </row>
    <row r="9" spans="1:32">
      <c r="B9" s="1">
        <v>1</v>
      </c>
      <c r="C9" s="1" t="s">
        <v>89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4">
        <f>SUM(D9:I9)</f>
        <v>6</v>
      </c>
      <c r="K9" s="6">
        <f>AVERAGE(D9:I9)</f>
        <v>1</v>
      </c>
      <c r="L9" s="12" t="str">
        <f t="shared" ref="L9:L23" si="0">IF(D9="","",VLOOKUP(K9,$J$90:$K$92,2,TRUE))</f>
        <v>І ур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4">
        <f>SUM(M9:Y9)</f>
        <v>13</v>
      </c>
      <c r="AA9" s="6">
        <f>AVERAGE(Z9/13)</f>
        <v>1</v>
      </c>
      <c r="AB9" s="12" t="str">
        <f t="shared" ref="AB9" si="1">IF(R9="","",VLOOKUP(AA9,$J$90:$K$92,2,TRUE))</f>
        <v>І ур</v>
      </c>
      <c r="AC9" s="5">
        <f>J9+Z9</f>
        <v>19</v>
      </c>
      <c r="AD9" s="7">
        <f>AC9/19</f>
        <v>1</v>
      </c>
      <c r="AE9" s="12" t="str">
        <f t="shared" ref="AE9" si="2">IF(U9="","",VLOOKUP(AD9,$J$90:$K$92,2,TRUE))</f>
        <v>І ур</v>
      </c>
    </row>
    <row r="10" spans="1:32">
      <c r="B10" s="1">
        <v>2</v>
      </c>
      <c r="C10" s="1" t="s">
        <v>90</v>
      </c>
      <c r="D10" s="1">
        <v>3</v>
      </c>
      <c r="E10" s="1">
        <v>3</v>
      </c>
      <c r="F10" s="1">
        <v>3</v>
      </c>
      <c r="G10" s="1">
        <v>3</v>
      </c>
      <c r="H10" s="1">
        <v>2</v>
      </c>
      <c r="I10" s="1">
        <v>3</v>
      </c>
      <c r="J10" s="4">
        <f t="shared" ref="J10:J23" si="3">SUM(D10:I10)</f>
        <v>17</v>
      </c>
      <c r="K10" s="6">
        <f t="shared" ref="K10:K23" si="4">AVERAGE(D10:I10)</f>
        <v>2.8333333333333335</v>
      </c>
      <c r="L10" s="12" t="str">
        <f t="shared" si="0"/>
        <v>ІІІ ур</v>
      </c>
      <c r="M10" s="1">
        <v>2</v>
      </c>
      <c r="N10" s="1">
        <v>3</v>
      </c>
      <c r="O10" s="1">
        <v>2</v>
      </c>
      <c r="P10" s="1">
        <v>3</v>
      </c>
      <c r="Q10" s="1">
        <v>3</v>
      </c>
      <c r="R10" s="1">
        <v>2</v>
      </c>
      <c r="S10" s="1">
        <v>3</v>
      </c>
      <c r="T10" s="1">
        <v>2</v>
      </c>
      <c r="U10" s="1">
        <v>3</v>
      </c>
      <c r="V10" s="1">
        <v>2</v>
      </c>
      <c r="W10" s="1">
        <v>2</v>
      </c>
      <c r="X10" s="1">
        <v>3</v>
      </c>
      <c r="Y10" s="1">
        <v>3</v>
      </c>
      <c r="Z10" s="4">
        <f t="shared" ref="Z10:Z23" si="5">SUM(M10:Y10)</f>
        <v>33</v>
      </c>
      <c r="AA10" s="6">
        <f t="shared" ref="AA10:AA23" si="6">AVERAGE(Z10/13)</f>
        <v>2.5384615384615383</v>
      </c>
      <c r="AB10" s="12" t="str">
        <f t="shared" ref="AB10:AB23" si="7">IF(R10="","",VLOOKUP(AA10,$J$90:$K$92,2,TRUE))</f>
        <v>ІІ ур</v>
      </c>
      <c r="AC10" s="5">
        <f t="shared" ref="AC10:AC23" si="8">J10+Z10</f>
        <v>50</v>
      </c>
      <c r="AD10" s="43">
        <f t="shared" ref="AD10:AD23" si="9">AC10/19</f>
        <v>2.6315789473684212</v>
      </c>
      <c r="AE10" s="12" t="str">
        <f t="shared" ref="AE10:AE23" si="10">IF(U10="","",VLOOKUP(AD10,$J$90:$K$92,2,TRUE))</f>
        <v>ІІІ ур</v>
      </c>
    </row>
    <row r="11" spans="1:32">
      <c r="B11" s="1">
        <v>3</v>
      </c>
      <c r="C11" s="1" t="s">
        <v>91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4">
        <f t="shared" si="3"/>
        <v>12</v>
      </c>
      <c r="K11" s="6">
        <f t="shared" si="4"/>
        <v>2</v>
      </c>
      <c r="L11" s="12" t="str">
        <f t="shared" si="0"/>
        <v>ІІ ур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4">
        <f t="shared" si="5"/>
        <v>26</v>
      </c>
      <c r="AA11" s="6">
        <f t="shared" si="6"/>
        <v>2</v>
      </c>
      <c r="AB11" s="12" t="str">
        <f t="shared" si="7"/>
        <v>ІІ ур</v>
      </c>
      <c r="AC11" s="5">
        <f t="shared" si="8"/>
        <v>38</v>
      </c>
      <c r="AD11" s="7">
        <f t="shared" si="9"/>
        <v>2</v>
      </c>
      <c r="AE11" s="12" t="str">
        <f t="shared" si="10"/>
        <v>ІІ ур</v>
      </c>
    </row>
    <row r="12" spans="1:32">
      <c r="B12" s="1">
        <v>4</v>
      </c>
      <c r="C12" s="1" t="s">
        <v>92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4">
        <f t="shared" si="3"/>
        <v>18</v>
      </c>
      <c r="K12" s="6">
        <f t="shared" si="4"/>
        <v>3</v>
      </c>
      <c r="L12" s="12" t="str">
        <f t="shared" si="0"/>
        <v>ІІІ ур</v>
      </c>
      <c r="M12" s="1">
        <v>3</v>
      </c>
      <c r="N12" s="1">
        <v>3</v>
      </c>
      <c r="O12" s="1">
        <v>3</v>
      </c>
      <c r="P12" s="1">
        <v>3</v>
      </c>
      <c r="Q12" s="1">
        <v>3</v>
      </c>
      <c r="R12" s="1">
        <v>3</v>
      </c>
      <c r="S12" s="1">
        <v>3</v>
      </c>
      <c r="T12" s="1">
        <v>2</v>
      </c>
      <c r="U12" s="1">
        <v>3</v>
      </c>
      <c r="V12" s="1">
        <v>3</v>
      </c>
      <c r="W12" s="1">
        <v>3</v>
      </c>
      <c r="X12" s="1">
        <v>3</v>
      </c>
      <c r="Y12" s="1">
        <v>3</v>
      </c>
      <c r="Z12" s="4">
        <f t="shared" si="5"/>
        <v>38</v>
      </c>
      <c r="AA12" s="6">
        <f t="shared" si="6"/>
        <v>2.9230769230769229</v>
      </c>
      <c r="AB12" s="12" t="str">
        <f t="shared" si="7"/>
        <v>ІІІ ур</v>
      </c>
      <c r="AC12" s="5">
        <f t="shared" si="8"/>
        <v>56</v>
      </c>
      <c r="AD12" s="43">
        <f t="shared" si="9"/>
        <v>2.9473684210526314</v>
      </c>
      <c r="AE12" s="12" t="str">
        <f t="shared" si="10"/>
        <v>ІІІ ур</v>
      </c>
    </row>
    <row r="13" spans="1:32">
      <c r="B13" s="1">
        <v>5</v>
      </c>
      <c r="C13" s="1" t="s">
        <v>93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4">
        <f t="shared" si="3"/>
        <v>6</v>
      </c>
      <c r="K13" s="6">
        <f t="shared" si="4"/>
        <v>1</v>
      </c>
      <c r="L13" s="12" t="str">
        <f t="shared" si="0"/>
        <v>І ур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4">
        <f t="shared" si="5"/>
        <v>13</v>
      </c>
      <c r="AA13" s="6">
        <f t="shared" si="6"/>
        <v>1</v>
      </c>
      <c r="AB13" s="12" t="str">
        <f t="shared" si="7"/>
        <v>І ур</v>
      </c>
      <c r="AC13" s="5">
        <f t="shared" si="8"/>
        <v>19</v>
      </c>
      <c r="AD13" s="7">
        <f t="shared" si="9"/>
        <v>1</v>
      </c>
      <c r="AE13" s="12" t="str">
        <f t="shared" si="10"/>
        <v>І ур</v>
      </c>
    </row>
    <row r="14" spans="1:32">
      <c r="B14" s="1">
        <v>6</v>
      </c>
      <c r="C14" s="1" t="s">
        <v>94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4">
        <f t="shared" si="3"/>
        <v>18</v>
      </c>
      <c r="K14" s="6">
        <f t="shared" si="4"/>
        <v>3</v>
      </c>
      <c r="L14" s="12" t="str">
        <f t="shared" si="0"/>
        <v>ІІІ ур</v>
      </c>
      <c r="M14" s="1">
        <v>2</v>
      </c>
      <c r="N14" s="1">
        <v>2</v>
      </c>
      <c r="O14" s="1">
        <v>3</v>
      </c>
      <c r="P14" s="1">
        <v>2</v>
      </c>
      <c r="Q14" s="1">
        <v>3</v>
      </c>
      <c r="R14" s="1">
        <v>2</v>
      </c>
      <c r="S14" s="1">
        <v>3</v>
      </c>
      <c r="T14" s="1">
        <v>3</v>
      </c>
      <c r="U14" s="1">
        <v>3</v>
      </c>
      <c r="V14" s="1">
        <v>3</v>
      </c>
      <c r="W14" s="1">
        <v>3</v>
      </c>
      <c r="X14" s="1">
        <v>2</v>
      </c>
      <c r="Y14" s="1">
        <v>3</v>
      </c>
      <c r="Z14" s="4">
        <f t="shared" si="5"/>
        <v>34</v>
      </c>
      <c r="AA14" s="6">
        <f t="shared" si="6"/>
        <v>2.6153846153846154</v>
      </c>
      <c r="AB14" s="12" t="str">
        <f t="shared" si="7"/>
        <v>ІІІ ур</v>
      </c>
      <c r="AC14" s="5">
        <f t="shared" si="8"/>
        <v>52</v>
      </c>
      <c r="AD14" s="43">
        <f t="shared" si="9"/>
        <v>2.736842105263158</v>
      </c>
      <c r="AE14" s="12" t="str">
        <f t="shared" si="10"/>
        <v>ІІІ ур</v>
      </c>
    </row>
    <row r="15" spans="1:32">
      <c r="B15" s="1">
        <v>7</v>
      </c>
      <c r="C15" s="1" t="s">
        <v>95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4">
        <f t="shared" si="3"/>
        <v>12</v>
      </c>
      <c r="K15" s="6">
        <f t="shared" si="4"/>
        <v>2</v>
      </c>
      <c r="L15" s="12" t="str">
        <f t="shared" si="0"/>
        <v>ІІ ур</v>
      </c>
      <c r="M15" s="1">
        <v>2</v>
      </c>
      <c r="N15" s="1">
        <v>2</v>
      </c>
      <c r="O15" s="1">
        <v>2</v>
      </c>
      <c r="P15" s="1">
        <v>2</v>
      </c>
      <c r="Q15" s="1">
        <v>3</v>
      </c>
      <c r="R15" s="1">
        <v>3</v>
      </c>
      <c r="S15" s="1">
        <v>3</v>
      </c>
      <c r="T15" s="1">
        <v>2</v>
      </c>
      <c r="U15" s="1">
        <v>3</v>
      </c>
      <c r="V15" s="1">
        <v>3</v>
      </c>
      <c r="W15" s="1">
        <v>2</v>
      </c>
      <c r="X15" s="1">
        <v>3</v>
      </c>
      <c r="Y15" s="1">
        <v>3</v>
      </c>
      <c r="Z15" s="4">
        <f t="shared" si="5"/>
        <v>33</v>
      </c>
      <c r="AA15" s="6">
        <f t="shared" si="6"/>
        <v>2.5384615384615383</v>
      </c>
      <c r="AB15" s="12" t="str">
        <f t="shared" si="7"/>
        <v>ІІ ур</v>
      </c>
      <c r="AC15" s="5">
        <f t="shared" si="8"/>
        <v>45</v>
      </c>
      <c r="AD15" s="43">
        <f t="shared" si="9"/>
        <v>2.3684210526315788</v>
      </c>
      <c r="AE15" s="12" t="str">
        <f t="shared" si="10"/>
        <v>ІІ ур</v>
      </c>
    </row>
    <row r="16" spans="1:32">
      <c r="B16" s="1">
        <v>8</v>
      </c>
      <c r="C16" s="1" t="s">
        <v>96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4">
        <f t="shared" si="3"/>
        <v>18</v>
      </c>
      <c r="K16" s="6">
        <f t="shared" si="4"/>
        <v>3</v>
      </c>
      <c r="L16" s="12" t="str">
        <f t="shared" si="0"/>
        <v>ІІІ ур</v>
      </c>
      <c r="M16" s="1">
        <v>3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1">
        <v>2</v>
      </c>
      <c r="T16" s="1">
        <v>3</v>
      </c>
      <c r="U16" s="1">
        <v>2</v>
      </c>
      <c r="V16" s="1">
        <v>2</v>
      </c>
      <c r="W16" s="1">
        <v>2</v>
      </c>
      <c r="X16" s="1">
        <v>2</v>
      </c>
      <c r="Y16" s="1">
        <v>2</v>
      </c>
      <c r="Z16" s="4">
        <f t="shared" si="5"/>
        <v>33</v>
      </c>
      <c r="AA16" s="6">
        <f t="shared" si="6"/>
        <v>2.5384615384615383</v>
      </c>
      <c r="AB16" s="12" t="str">
        <f t="shared" si="7"/>
        <v>ІІ ур</v>
      </c>
      <c r="AC16" s="5">
        <f t="shared" si="8"/>
        <v>51</v>
      </c>
      <c r="AD16" s="43">
        <f t="shared" si="9"/>
        <v>2.6842105263157894</v>
      </c>
      <c r="AE16" s="12" t="str">
        <f t="shared" si="10"/>
        <v>ІІІ ур</v>
      </c>
    </row>
    <row r="17" spans="2:31">
      <c r="B17" s="1">
        <v>9</v>
      </c>
      <c r="C17" s="1" t="s">
        <v>97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4">
        <f t="shared" si="3"/>
        <v>18</v>
      </c>
      <c r="K17" s="6">
        <f t="shared" si="4"/>
        <v>3</v>
      </c>
      <c r="L17" s="12" t="str">
        <f t="shared" si="0"/>
        <v>ІІІ ур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1">
        <v>3</v>
      </c>
      <c r="U17" s="1">
        <v>3</v>
      </c>
      <c r="V17" s="1">
        <v>3</v>
      </c>
      <c r="W17" s="1">
        <v>3</v>
      </c>
      <c r="X17" s="1">
        <v>3</v>
      </c>
      <c r="Y17" s="1">
        <v>3</v>
      </c>
      <c r="Z17" s="4">
        <f t="shared" si="5"/>
        <v>39</v>
      </c>
      <c r="AA17" s="6">
        <f t="shared" si="6"/>
        <v>3</v>
      </c>
      <c r="AB17" s="12" t="str">
        <f t="shared" si="7"/>
        <v>ІІІ ур</v>
      </c>
      <c r="AC17" s="5">
        <f t="shared" si="8"/>
        <v>57</v>
      </c>
      <c r="AD17" s="7">
        <f t="shared" si="9"/>
        <v>3</v>
      </c>
      <c r="AE17" s="12" t="str">
        <f t="shared" si="10"/>
        <v>ІІІ ур</v>
      </c>
    </row>
    <row r="18" spans="2:31">
      <c r="B18" s="1">
        <v>10</v>
      </c>
      <c r="C18" s="1" t="s">
        <v>98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4">
        <f t="shared" si="3"/>
        <v>18</v>
      </c>
      <c r="K18" s="6">
        <f t="shared" si="4"/>
        <v>3</v>
      </c>
      <c r="L18" s="12" t="str">
        <f t="shared" si="0"/>
        <v>ІІІ ур</v>
      </c>
      <c r="M18" s="1">
        <v>3</v>
      </c>
      <c r="N18" s="1">
        <v>2</v>
      </c>
      <c r="O18" s="1">
        <v>2</v>
      </c>
      <c r="P18" s="1">
        <v>3</v>
      </c>
      <c r="Q18" s="1">
        <v>2</v>
      </c>
      <c r="R18" s="1">
        <v>3</v>
      </c>
      <c r="S18" s="1">
        <v>3</v>
      </c>
      <c r="T18" s="1">
        <v>3</v>
      </c>
      <c r="U18" s="1">
        <v>2</v>
      </c>
      <c r="V18" s="1">
        <v>3</v>
      </c>
      <c r="W18" s="1">
        <v>3</v>
      </c>
      <c r="X18" s="1">
        <v>3</v>
      </c>
      <c r="Y18" s="1">
        <v>3</v>
      </c>
      <c r="Z18" s="4">
        <f t="shared" si="5"/>
        <v>35</v>
      </c>
      <c r="AA18" s="6">
        <f t="shared" si="6"/>
        <v>2.6923076923076925</v>
      </c>
      <c r="AB18" s="12" t="str">
        <f t="shared" si="7"/>
        <v>ІІІ ур</v>
      </c>
      <c r="AC18" s="5">
        <f t="shared" si="8"/>
        <v>53</v>
      </c>
      <c r="AD18" s="43">
        <f t="shared" si="9"/>
        <v>2.7894736842105261</v>
      </c>
      <c r="AE18" s="12" t="str">
        <f t="shared" si="10"/>
        <v>ІІІ ур</v>
      </c>
    </row>
    <row r="19" spans="2:31">
      <c r="B19" s="1">
        <v>11</v>
      </c>
      <c r="C19" s="1" t="s">
        <v>99</v>
      </c>
      <c r="D19" s="1">
        <v>2</v>
      </c>
      <c r="E19" s="1">
        <v>2</v>
      </c>
      <c r="F19" s="1">
        <v>2</v>
      </c>
      <c r="G19" s="1">
        <v>3</v>
      </c>
      <c r="H19" s="1">
        <v>3</v>
      </c>
      <c r="I19" s="1">
        <v>2</v>
      </c>
      <c r="J19" s="4">
        <v>3</v>
      </c>
      <c r="K19" s="6">
        <v>2</v>
      </c>
      <c r="L19" s="12" t="str">
        <f t="shared" si="0"/>
        <v>ІІ ур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4">
        <f t="shared" si="5"/>
        <v>26</v>
      </c>
      <c r="AA19" s="6">
        <f t="shared" si="6"/>
        <v>2</v>
      </c>
      <c r="AB19" s="12" t="str">
        <f t="shared" si="7"/>
        <v>ІІ ур</v>
      </c>
      <c r="AC19" s="5">
        <f t="shared" si="8"/>
        <v>29</v>
      </c>
      <c r="AD19" s="43">
        <f t="shared" si="9"/>
        <v>1.5263157894736843</v>
      </c>
      <c r="AE19" s="12" t="str">
        <f t="shared" si="10"/>
        <v>І ур</v>
      </c>
    </row>
    <row r="20" spans="2:31">
      <c r="B20" s="1">
        <v>12</v>
      </c>
      <c r="C20" s="1" t="s">
        <v>100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4">
        <f t="shared" si="3"/>
        <v>12</v>
      </c>
      <c r="K20" s="6">
        <f t="shared" si="4"/>
        <v>2</v>
      </c>
      <c r="L20" s="12" t="str">
        <f t="shared" si="0"/>
        <v>ІІ ур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4">
        <f t="shared" si="5"/>
        <v>13</v>
      </c>
      <c r="AA20" s="6">
        <f t="shared" si="6"/>
        <v>1</v>
      </c>
      <c r="AB20" s="12" t="str">
        <f t="shared" si="7"/>
        <v>І ур</v>
      </c>
      <c r="AC20" s="5">
        <f t="shared" si="8"/>
        <v>25</v>
      </c>
      <c r="AD20" s="43">
        <f t="shared" si="9"/>
        <v>1.3157894736842106</v>
      </c>
      <c r="AE20" s="12" t="str">
        <f t="shared" si="10"/>
        <v>І ур</v>
      </c>
    </row>
    <row r="21" spans="2:31">
      <c r="B21" s="1">
        <v>13</v>
      </c>
      <c r="C21" s="1" t="s">
        <v>101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4">
        <f t="shared" si="3"/>
        <v>18</v>
      </c>
      <c r="K21" s="6">
        <f t="shared" si="4"/>
        <v>3</v>
      </c>
      <c r="L21" s="12" t="str">
        <f t="shared" si="0"/>
        <v>ІІІ ур</v>
      </c>
      <c r="M21" s="1">
        <v>3</v>
      </c>
      <c r="N21" s="1">
        <v>3</v>
      </c>
      <c r="O21" s="1">
        <v>3</v>
      </c>
      <c r="P21" s="1">
        <v>3</v>
      </c>
      <c r="Q21" s="1">
        <v>3</v>
      </c>
      <c r="R21" s="1">
        <v>3</v>
      </c>
      <c r="S21" s="1">
        <v>3</v>
      </c>
      <c r="T21" s="1">
        <v>3</v>
      </c>
      <c r="U21" s="1">
        <v>3</v>
      </c>
      <c r="V21" s="1">
        <v>3</v>
      </c>
      <c r="W21" s="1">
        <v>3</v>
      </c>
      <c r="X21" s="1">
        <v>3</v>
      </c>
      <c r="Y21" s="1">
        <v>3</v>
      </c>
      <c r="Z21" s="4">
        <f t="shared" si="5"/>
        <v>39</v>
      </c>
      <c r="AA21" s="6">
        <f t="shared" si="6"/>
        <v>3</v>
      </c>
      <c r="AB21" s="12" t="str">
        <f t="shared" si="7"/>
        <v>ІІІ ур</v>
      </c>
      <c r="AC21" s="5">
        <f t="shared" si="8"/>
        <v>57</v>
      </c>
      <c r="AD21" s="7">
        <f t="shared" si="9"/>
        <v>3</v>
      </c>
      <c r="AE21" s="12" t="str">
        <f t="shared" si="10"/>
        <v>ІІІ ур</v>
      </c>
    </row>
    <row r="22" spans="2:31">
      <c r="B22" s="1">
        <v>14</v>
      </c>
      <c r="C22" s="1" t="s">
        <v>102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4">
        <f t="shared" si="3"/>
        <v>18</v>
      </c>
      <c r="K22" s="6">
        <f t="shared" si="4"/>
        <v>3</v>
      </c>
      <c r="L22" s="12" t="str">
        <f t="shared" si="0"/>
        <v>ІІІ ур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2</v>
      </c>
      <c r="Y22" s="1">
        <v>2</v>
      </c>
      <c r="Z22" s="4">
        <f t="shared" si="5"/>
        <v>26</v>
      </c>
      <c r="AA22" s="6">
        <f t="shared" si="6"/>
        <v>2</v>
      </c>
      <c r="AB22" s="12" t="str">
        <f t="shared" si="7"/>
        <v>ІІ ур</v>
      </c>
      <c r="AC22" s="5">
        <f t="shared" si="8"/>
        <v>44</v>
      </c>
      <c r="AD22" s="43">
        <f t="shared" si="9"/>
        <v>2.3157894736842106</v>
      </c>
      <c r="AE22" s="12" t="str">
        <f t="shared" si="10"/>
        <v>ІІ ур</v>
      </c>
    </row>
    <row r="23" spans="2:31">
      <c r="B23" s="1">
        <v>15</v>
      </c>
      <c r="C23" s="1" t="s">
        <v>103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4">
        <f t="shared" si="3"/>
        <v>18</v>
      </c>
      <c r="K23" s="6">
        <f t="shared" si="4"/>
        <v>3</v>
      </c>
      <c r="L23" s="12" t="str">
        <f t="shared" si="0"/>
        <v>ІІІ ур</v>
      </c>
      <c r="M23" s="1">
        <v>2</v>
      </c>
      <c r="N23" s="1">
        <v>3</v>
      </c>
      <c r="O23" s="1">
        <v>3</v>
      </c>
      <c r="P23" s="1">
        <v>3</v>
      </c>
      <c r="Q23" s="1">
        <v>3</v>
      </c>
      <c r="R23" s="1">
        <v>2</v>
      </c>
      <c r="S23" s="1">
        <v>2</v>
      </c>
      <c r="T23" s="1">
        <v>2</v>
      </c>
      <c r="U23" s="1">
        <v>2</v>
      </c>
      <c r="V23" s="1">
        <v>3</v>
      </c>
      <c r="W23" s="1">
        <v>3</v>
      </c>
      <c r="X23" s="1">
        <v>3</v>
      </c>
      <c r="Y23" s="1">
        <v>3</v>
      </c>
      <c r="Z23" s="4">
        <f t="shared" si="5"/>
        <v>34</v>
      </c>
      <c r="AA23" s="6">
        <f t="shared" si="6"/>
        <v>2.6153846153846154</v>
      </c>
      <c r="AB23" s="12" t="str">
        <f t="shared" si="7"/>
        <v>ІІІ ур</v>
      </c>
      <c r="AC23" s="5">
        <f t="shared" si="8"/>
        <v>52</v>
      </c>
      <c r="AD23" s="43">
        <f t="shared" si="9"/>
        <v>2.736842105263158</v>
      </c>
      <c r="AE23" s="12" t="str">
        <f t="shared" si="10"/>
        <v>ІІІ ур</v>
      </c>
    </row>
    <row r="24" spans="2:31">
      <c r="B24" s="39"/>
      <c r="C24" s="39"/>
      <c r="D24" s="29"/>
      <c r="E24" s="30"/>
      <c r="F24" s="30"/>
      <c r="G24" s="30"/>
      <c r="H24" s="30"/>
      <c r="I24" s="30"/>
      <c r="J24" s="31"/>
      <c r="K24" s="1" t="s">
        <v>11</v>
      </c>
      <c r="L24" s="10" t="s">
        <v>8</v>
      </c>
      <c r="M24" s="29"/>
      <c r="N24" s="30"/>
      <c r="O24" s="30"/>
      <c r="P24" s="30"/>
      <c r="Q24" s="30"/>
      <c r="R24" s="30"/>
      <c r="S24" s="30"/>
      <c r="T24" s="29"/>
      <c r="U24" s="30"/>
      <c r="V24" s="30"/>
      <c r="W24" s="30"/>
      <c r="X24" s="30"/>
      <c r="Y24" s="30"/>
      <c r="Z24" s="31"/>
      <c r="AA24" s="1" t="s">
        <v>11</v>
      </c>
      <c r="AB24" s="10" t="s">
        <v>8</v>
      </c>
      <c r="AC24" s="2"/>
      <c r="AD24" s="2"/>
      <c r="AE24" s="2"/>
    </row>
    <row r="25" spans="2:31">
      <c r="B25" s="40"/>
      <c r="C25" s="40"/>
      <c r="D25" s="29" t="s">
        <v>17</v>
      </c>
      <c r="E25" s="30"/>
      <c r="F25" s="30"/>
      <c r="G25" s="30"/>
      <c r="H25" s="30"/>
      <c r="I25" s="30"/>
      <c r="J25" s="31"/>
      <c r="K25" s="9">
        <v>15</v>
      </c>
      <c r="L25" s="9">
        <v>100</v>
      </c>
      <c r="M25" s="29" t="s">
        <v>17</v>
      </c>
      <c r="N25" s="30"/>
      <c r="O25" s="30"/>
      <c r="P25" s="30"/>
      <c r="Q25" s="30"/>
      <c r="R25" s="30"/>
      <c r="S25" s="30"/>
      <c r="T25" s="29"/>
      <c r="U25" s="30"/>
      <c r="V25" s="30"/>
      <c r="W25" s="30"/>
      <c r="X25" s="30"/>
      <c r="Y25" s="30"/>
      <c r="Z25" s="31"/>
      <c r="AA25" s="9">
        <v>15</v>
      </c>
      <c r="AB25" s="9">
        <v>100</v>
      </c>
      <c r="AC25" s="2"/>
      <c r="AD25" s="2"/>
      <c r="AE25" s="2"/>
    </row>
    <row r="26" spans="2:31">
      <c r="B26" s="40"/>
      <c r="C26" s="40"/>
      <c r="D26" s="29" t="s">
        <v>18</v>
      </c>
      <c r="E26" s="30"/>
      <c r="F26" s="30"/>
      <c r="G26" s="30"/>
      <c r="H26" s="30"/>
      <c r="I26" s="30"/>
      <c r="J26" s="31"/>
      <c r="K26" s="11">
        <v>2</v>
      </c>
      <c r="L26" s="15">
        <f>(K26/K25)*100</f>
        <v>13.333333333333334</v>
      </c>
      <c r="M26" s="29" t="s">
        <v>18</v>
      </c>
      <c r="N26" s="30"/>
      <c r="O26" s="30"/>
      <c r="P26" s="30"/>
      <c r="Q26" s="30"/>
      <c r="R26" s="30"/>
      <c r="S26" s="30"/>
      <c r="T26" s="29"/>
      <c r="U26" s="30"/>
      <c r="V26" s="30"/>
      <c r="W26" s="30"/>
      <c r="X26" s="30"/>
      <c r="Y26" s="30"/>
      <c r="Z26" s="31"/>
      <c r="AA26" s="11">
        <v>3</v>
      </c>
      <c r="AB26" s="3">
        <f>(AA26/AA25)*100</f>
        <v>20</v>
      </c>
      <c r="AC26" s="2"/>
      <c r="AD26" s="2"/>
      <c r="AE26" s="2"/>
    </row>
    <row r="27" spans="2:31">
      <c r="B27" s="40"/>
      <c r="C27" s="40"/>
      <c r="D27" s="29" t="s">
        <v>19</v>
      </c>
      <c r="E27" s="30"/>
      <c r="F27" s="30"/>
      <c r="G27" s="30"/>
      <c r="H27" s="30"/>
      <c r="I27" s="30"/>
      <c r="J27" s="31"/>
      <c r="K27" s="11">
        <v>4</v>
      </c>
      <c r="L27" s="15">
        <f>(K27/K25)*100</f>
        <v>26.666666666666668</v>
      </c>
      <c r="M27" s="29" t="s">
        <v>19</v>
      </c>
      <c r="N27" s="30"/>
      <c r="O27" s="30"/>
      <c r="P27" s="30"/>
      <c r="Q27" s="30"/>
      <c r="R27" s="30"/>
      <c r="S27" s="30"/>
      <c r="T27" s="29"/>
      <c r="U27" s="30"/>
      <c r="V27" s="30"/>
      <c r="W27" s="30"/>
      <c r="X27" s="30"/>
      <c r="Y27" s="30"/>
      <c r="Z27" s="31"/>
      <c r="AA27" s="11">
        <v>10</v>
      </c>
      <c r="AB27" s="15">
        <f>(AA27/AA25)*100</f>
        <v>66.666666666666657</v>
      </c>
      <c r="AC27" s="2"/>
      <c r="AD27" s="2"/>
      <c r="AE27" s="2"/>
    </row>
    <row r="28" spans="2:31">
      <c r="B28" s="40"/>
      <c r="C28" s="40"/>
      <c r="D28" s="29" t="s">
        <v>20</v>
      </c>
      <c r="E28" s="30"/>
      <c r="F28" s="30"/>
      <c r="G28" s="30"/>
      <c r="H28" s="30"/>
      <c r="I28" s="30"/>
      <c r="J28" s="31"/>
      <c r="K28" s="11">
        <v>9</v>
      </c>
      <c r="L28" s="3">
        <f>(K28/K25)*100</f>
        <v>60</v>
      </c>
      <c r="M28" s="29" t="s">
        <v>20</v>
      </c>
      <c r="N28" s="30"/>
      <c r="O28" s="30"/>
      <c r="P28" s="30"/>
      <c r="Q28" s="30"/>
      <c r="R28" s="30"/>
      <c r="S28" s="30"/>
      <c r="T28" s="29"/>
      <c r="U28" s="30"/>
      <c r="V28" s="30"/>
      <c r="W28" s="30"/>
      <c r="X28" s="30"/>
      <c r="Y28" s="30"/>
      <c r="Z28" s="31"/>
      <c r="AA28" s="11">
        <v>2</v>
      </c>
      <c r="AB28" s="15">
        <f>(AA28/AA25)*100</f>
        <v>13.333333333333334</v>
      </c>
      <c r="AC28" s="2"/>
      <c r="AD28" s="2"/>
      <c r="AE28" s="2"/>
    </row>
    <row r="29" spans="2:31">
      <c r="B29" s="40"/>
      <c r="C29" s="40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1" t="s">
        <v>11</v>
      </c>
      <c r="AE29" s="10" t="s">
        <v>8</v>
      </c>
    </row>
    <row r="30" spans="2:31">
      <c r="B30" s="40"/>
      <c r="C30" s="40"/>
      <c r="D30" s="33" t="s">
        <v>21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  <c r="AD30" s="9">
        <v>15</v>
      </c>
      <c r="AE30" s="9">
        <v>100</v>
      </c>
    </row>
    <row r="31" spans="2:31">
      <c r="B31" s="40"/>
      <c r="C31" s="40"/>
      <c r="D31" s="32" t="s">
        <v>24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1">
        <v>4</v>
      </c>
      <c r="AE31" s="15">
        <f>(AD31/AD30)*100</f>
        <v>26.666666666666668</v>
      </c>
    </row>
    <row r="32" spans="2:31">
      <c r="B32" s="40"/>
      <c r="C32" s="40"/>
      <c r="D32" s="32" t="s">
        <v>22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1">
        <v>3</v>
      </c>
      <c r="AE32" s="15">
        <f>(AD32/AD30)*100</f>
        <v>20</v>
      </c>
    </row>
    <row r="33" spans="2:31">
      <c r="B33" s="41"/>
      <c r="C33" s="41"/>
      <c r="D33" s="32" t="s">
        <v>23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1">
        <v>8</v>
      </c>
      <c r="AE33" s="15">
        <f>(AD33/AD30)*100</f>
        <v>53.333333333333336</v>
      </c>
    </row>
    <row r="90" spans="10:11">
      <c r="J90" s="8">
        <v>1</v>
      </c>
      <c r="K90" s="8" t="s">
        <v>14</v>
      </c>
    </row>
    <row r="91" spans="10:11">
      <c r="J91" s="8">
        <v>1.6</v>
      </c>
      <c r="K91" s="8" t="s">
        <v>15</v>
      </c>
    </row>
    <row r="92" spans="10:11">
      <c r="J92" s="8">
        <v>2.6</v>
      </c>
      <c r="K92" s="8" t="s">
        <v>16</v>
      </c>
    </row>
  </sheetData>
  <mergeCells count="39">
    <mergeCell ref="D33:AC33"/>
    <mergeCell ref="B24:B33"/>
    <mergeCell ref="C24:C33"/>
    <mergeCell ref="D24:J24"/>
    <mergeCell ref="D25:J25"/>
    <mergeCell ref="D26:J26"/>
    <mergeCell ref="D27:J27"/>
    <mergeCell ref="D28:J28"/>
    <mergeCell ref="M24:S24"/>
    <mergeCell ref="M25:S25"/>
    <mergeCell ref="M26:S26"/>
    <mergeCell ref="M27:S27"/>
    <mergeCell ref="M28:S28"/>
    <mergeCell ref="T24:Z24"/>
    <mergeCell ref="T25:Z25"/>
    <mergeCell ref="T26:Z26"/>
    <mergeCell ref="D29:AC29"/>
    <mergeCell ref="D31:AC31"/>
    <mergeCell ref="D32:AC32"/>
    <mergeCell ref="AA7:AA8"/>
    <mergeCell ref="L7:L8"/>
    <mergeCell ref="T27:Z27"/>
    <mergeCell ref="T28:Z28"/>
    <mergeCell ref="D30:AC30"/>
    <mergeCell ref="M7:Y7"/>
    <mergeCell ref="A2:AF2"/>
    <mergeCell ref="A3:AF3"/>
    <mergeCell ref="A4:AF4"/>
    <mergeCell ref="B6:AE6"/>
    <mergeCell ref="B7:B8"/>
    <mergeCell ref="C7:C8"/>
    <mergeCell ref="D7:I7"/>
    <mergeCell ref="AC7:AC8"/>
    <mergeCell ref="AD7:AD8"/>
    <mergeCell ref="AE7:AE8"/>
    <mergeCell ref="J7:J8"/>
    <mergeCell ref="K7:K8"/>
    <mergeCell ref="AB7:AB8"/>
    <mergeCell ref="Z7:Z8"/>
  </mergeCells>
  <pageMargins left="0.7" right="0.7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00"/>
  <sheetViews>
    <sheetView topLeftCell="G12" zoomScale="78" zoomScaleNormal="78" workbookViewId="0">
      <selection activeCell="AK35" sqref="AK35"/>
    </sheetView>
  </sheetViews>
  <sheetFormatPr defaultRowHeight="15"/>
  <cols>
    <col min="1" max="1" width="4.140625" customWidth="1"/>
    <col min="2" max="2" width="4.85546875" customWidth="1"/>
    <col min="3" max="3" width="24.28515625" customWidth="1"/>
    <col min="4" max="4" width="9.85546875" customWidth="1"/>
    <col min="5" max="5" width="7" customWidth="1"/>
    <col min="6" max="6" width="9.140625" customWidth="1"/>
    <col min="7" max="7" width="10" customWidth="1"/>
    <col min="8" max="8" width="7.28515625" customWidth="1"/>
    <col min="9" max="9" width="10.140625" customWidth="1"/>
    <col min="10" max="10" width="5.42578125" customWidth="1"/>
    <col min="11" max="11" width="5.140625" customWidth="1"/>
    <col min="12" max="12" width="9" customWidth="1"/>
    <col min="13" max="13" width="8.28515625" customWidth="1"/>
    <col min="14" max="14" width="5.7109375" customWidth="1"/>
    <col min="15" max="15" width="7.85546875" customWidth="1"/>
    <col min="16" max="16" width="5.7109375" customWidth="1"/>
    <col min="17" max="17" width="6.85546875" customWidth="1"/>
    <col min="18" max="18" width="10" customWidth="1"/>
    <col min="19" max="19" width="7.7109375" customWidth="1"/>
    <col min="20" max="20" width="8.140625" customWidth="1"/>
    <col min="21" max="21" width="11.140625" customWidth="1"/>
    <col min="22" max="22" width="8" customWidth="1"/>
    <col min="23" max="23" width="7.5703125" customWidth="1"/>
    <col min="24" max="24" width="9.85546875" customWidth="1"/>
    <col min="25" max="25" width="7" customWidth="1"/>
    <col min="26" max="26" width="6.42578125" customWidth="1"/>
    <col min="27" max="27" width="7" customWidth="1"/>
    <col min="28" max="28" width="5.85546875" customWidth="1"/>
    <col min="29" max="29" width="8.85546875" customWidth="1"/>
    <col min="30" max="30" width="7.140625" customWidth="1"/>
    <col min="31" max="32" width="5" customWidth="1"/>
    <col min="33" max="33" width="10.140625" customWidth="1"/>
    <col min="34" max="34" width="6.5703125" customWidth="1"/>
    <col min="35" max="35" width="7.42578125" customWidth="1"/>
    <col min="36" max="36" width="8" customWidth="1"/>
  </cols>
  <sheetData>
    <row r="2" spans="1:37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>
      <c r="A3" s="16" t="s">
        <v>117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>
      <c r="A4" s="16" t="s">
        <v>114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>
      <c r="B6" s="17" t="s">
        <v>1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7"/>
      <c r="AI6" s="17"/>
      <c r="AJ6" s="17"/>
    </row>
    <row r="7" spans="1:37" ht="28.5" customHeight="1">
      <c r="B7" s="19" t="s">
        <v>2</v>
      </c>
      <c r="C7" s="20" t="s">
        <v>3</v>
      </c>
      <c r="D7" s="19" t="s">
        <v>13</v>
      </c>
      <c r="E7" s="21"/>
      <c r="F7" s="21"/>
      <c r="G7" s="21"/>
      <c r="H7" s="21"/>
      <c r="I7" s="21"/>
      <c r="J7" s="26" t="s">
        <v>9</v>
      </c>
      <c r="K7" s="27" t="s">
        <v>10</v>
      </c>
      <c r="L7" s="28" t="s">
        <v>12</v>
      </c>
      <c r="M7" s="36" t="s">
        <v>4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/>
      <c r="AE7" s="26" t="s">
        <v>9</v>
      </c>
      <c r="AF7" s="27" t="s">
        <v>10</v>
      </c>
      <c r="AG7" s="28" t="s">
        <v>12</v>
      </c>
      <c r="AH7" s="22" t="s">
        <v>5</v>
      </c>
      <c r="AI7" s="24" t="s">
        <v>6</v>
      </c>
      <c r="AJ7" s="42" t="s">
        <v>7</v>
      </c>
    </row>
    <row r="8" spans="1:37" ht="224.25" customHeight="1">
      <c r="B8" s="19"/>
      <c r="C8" s="19"/>
      <c r="D8" s="13" t="s">
        <v>38</v>
      </c>
      <c r="E8" s="13" t="s">
        <v>39</v>
      </c>
      <c r="F8" s="13" t="s">
        <v>40</v>
      </c>
      <c r="G8" s="13" t="s">
        <v>41</v>
      </c>
      <c r="H8" s="13" t="s">
        <v>42</v>
      </c>
      <c r="I8" s="13" t="s">
        <v>43</v>
      </c>
      <c r="J8" s="26"/>
      <c r="K8" s="27"/>
      <c r="L8" s="28"/>
      <c r="M8" s="13" t="s">
        <v>44</v>
      </c>
      <c r="N8" s="13" t="s">
        <v>45</v>
      </c>
      <c r="O8" s="13" t="s">
        <v>46</v>
      </c>
      <c r="P8" s="13" t="s">
        <v>47</v>
      </c>
      <c r="Q8" s="13" t="s">
        <v>48</v>
      </c>
      <c r="R8" s="13" t="s">
        <v>49</v>
      </c>
      <c r="S8" s="13" t="s">
        <v>50</v>
      </c>
      <c r="T8" s="13" t="s">
        <v>51</v>
      </c>
      <c r="U8" s="13" t="s">
        <v>52</v>
      </c>
      <c r="V8" s="13" t="s">
        <v>53</v>
      </c>
      <c r="W8" s="13" t="s">
        <v>54</v>
      </c>
      <c r="X8" s="13" t="s">
        <v>55</v>
      </c>
      <c r="Y8" s="13" t="s">
        <v>56</v>
      </c>
      <c r="Z8" s="13" t="s">
        <v>57</v>
      </c>
      <c r="AA8" s="13" t="s">
        <v>58</v>
      </c>
      <c r="AB8" s="13" t="s">
        <v>59</v>
      </c>
      <c r="AC8" s="13" t="s">
        <v>60</v>
      </c>
      <c r="AD8" s="13" t="s">
        <v>61</v>
      </c>
      <c r="AE8" s="26"/>
      <c r="AF8" s="27"/>
      <c r="AG8" s="28"/>
      <c r="AH8" s="23"/>
      <c r="AI8" s="24"/>
      <c r="AJ8" s="42"/>
    </row>
    <row r="9" spans="1:37">
      <c r="B9" s="1">
        <v>1</v>
      </c>
      <c r="C9" s="1" t="s">
        <v>89</v>
      </c>
      <c r="D9" s="1">
        <v>3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4">
        <f>SUM(D9:I9)</f>
        <v>13</v>
      </c>
      <c r="K9" s="6">
        <f>AVERAGE(D9:I9)</f>
        <v>2.1666666666666665</v>
      </c>
      <c r="L9" s="12" t="str">
        <f t="shared" ref="L9:L31" si="0">IF(D9="","",VLOOKUP(K9,$J$98:$K$100,2,TRUE))</f>
        <v>ІІ ур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3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>
        <v>2</v>
      </c>
      <c r="AE9" s="4">
        <f>SUM(M9:AD9)</f>
        <v>37</v>
      </c>
      <c r="AF9" s="6">
        <f>AVERAGE(AE9/18)</f>
        <v>2.0555555555555554</v>
      </c>
      <c r="AG9" s="12" t="str">
        <f t="shared" ref="AG9" si="1">IF(W9="","",VLOOKUP(AF9,$J$98:$K$100,2,TRUE))</f>
        <v>ІІ ур</v>
      </c>
      <c r="AH9" s="5">
        <f>J9+AE9</f>
        <v>50</v>
      </c>
      <c r="AI9" s="43">
        <f>AH9/24</f>
        <v>2.0833333333333335</v>
      </c>
      <c r="AJ9" s="12" t="str">
        <f t="shared" ref="AJ9" si="2">IF(Z9="","",VLOOKUP(AI9,$J$98:$K$100,2,TRUE))</f>
        <v>ІІ ур</v>
      </c>
    </row>
    <row r="10" spans="1:37">
      <c r="B10" s="1">
        <v>2</v>
      </c>
      <c r="C10" s="1" t="s">
        <v>90</v>
      </c>
      <c r="D10" s="1">
        <v>3</v>
      </c>
      <c r="E10" s="1">
        <v>3</v>
      </c>
      <c r="F10" s="1">
        <v>2</v>
      </c>
      <c r="G10" s="1">
        <v>3</v>
      </c>
      <c r="H10" s="1">
        <v>2</v>
      </c>
      <c r="I10" s="1">
        <v>3</v>
      </c>
      <c r="J10" s="4">
        <f t="shared" ref="J10:J31" si="3">SUM(D10:I10)</f>
        <v>16</v>
      </c>
      <c r="K10" s="6">
        <f t="shared" ref="K10:K31" si="4">AVERAGE(D10:I10)</f>
        <v>2.6666666666666665</v>
      </c>
      <c r="L10" s="12" t="str">
        <f t="shared" si="0"/>
        <v>ІІІ ур</v>
      </c>
      <c r="M10" s="1">
        <v>2</v>
      </c>
      <c r="N10" s="1">
        <v>2</v>
      </c>
      <c r="O10" s="1">
        <v>3</v>
      </c>
      <c r="P10" s="1">
        <v>3</v>
      </c>
      <c r="Q10" s="1">
        <v>2</v>
      </c>
      <c r="R10" s="1">
        <v>3</v>
      </c>
      <c r="S10" s="1">
        <v>2</v>
      </c>
      <c r="T10" s="1">
        <v>3</v>
      </c>
      <c r="U10" s="1">
        <v>2</v>
      </c>
      <c r="V10" s="1">
        <v>3</v>
      </c>
      <c r="W10" s="1">
        <v>3</v>
      </c>
      <c r="X10" s="1">
        <v>2</v>
      </c>
      <c r="Y10" s="1">
        <v>3</v>
      </c>
      <c r="Z10" s="1">
        <v>3</v>
      </c>
      <c r="AA10" s="1">
        <v>2</v>
      </c>
      <c r="AB10" s="1">
        <v>3</v>
      </c>
      <c r="AC10" s="1">
        <v>3</v>
      </c>
      <c r="AD10" s="1">
        <v>3</v>
      </c>
      <c r="AE10" s="4">
        <f t="shared" ref="AE10:AE31" si="5">SUM(M10:AD10)</f>
        <v>47</v>
      </c>
      <c r="AF10" s="6">
        <f t="shared" ref="AF10:AF31" si="6">AVERAGE(AE10/18)</f>
        <v>2.6111111111111112</v>
      </c>
      <c r="AG10" s="12" t="str">
        <f t="shared" ref="AG10:AG31" si="7">IF(W10="","",VLOOKUP(AF10,$J$98:$K$100,2,TRUE))</f>
        <v>ІІІ ур</v>
      </c>
      <c r="AH10" s="5">
        <f t="shared" ref="AH10:AH31" si="8">J10+AE10</f>
        <v>63</v>
      </c>
      <c r="AI10" s="43">
        <f t="shared" ref="AI10:AI31" si="9">AH10/24</f>
        <v>2.625</v>
      </c>
      <c r="AJ10" s="12" t="str">
        <f t="shared" ref="AJ10:AJ31" si="10">IF(Z10="","",VLOOKUP(AI10,$J$98:$K$100,2,TRUE))</f>
        <v>ІІІ ур</v>
      </c>
    </row>
    <row r="11" spans="1:37">
      <c r="B11" s="1">
        <v>3</v>
      </c>
      <c r="C11" s="1" t="s">
        <v>91</v>
      </c>
      <c r="D11" s="1">
        <v>3</v>
      </c>
      <c r="E11" s="1">
        <v>2</v>
      </c>
      <c r="F11" s="1">
        <v>2</v>
      </c>
      <c r="G11" s="1">
        <v>3</v>
      </c>
      <c r="H11" s="1">
        <v>2</v>
      </c>
      <c r="I11" s="1">
        <v>2</v>
      </c>
      <c r="J11" s="4">
        <f t="shared" si="3"/>
        <v>14</v>
      </c>
      <c r="K11" s="6">
        <f t="shared" si="4"/>
        <v>2.3333333333333335</v>
      </c>
      <c r="L11" s="12" t="str">
        <f t="shared" si="0"/>
        <v>ІІ ур</v>
      </c>
      <c r="M11" s="1">
        <v>2</v>
      </c>
      <c r="N11" s="1">
        <v>2</v>
      </c>
      <c r="O11" s="1">
        <v>2</v>
      </c>
      <c r="P11" s="1">
        <v>3</v>
      </c>
      <c r="Q11" s="1">
        <v>2</v>
      </c>
      <c r="R11" s="1">
        <v>3</v>
      </c>
      <c r="S11" s="1">
        <v>2</v>
      </c>
      <c r="T11" s="1">
        <v>3</v>
      </c>
      <c r="U11" s="1">
        <v>3</v>
      </c>
      <c r="V11" s="1">
        <v>2</v>
      </c>
      <c r="W11" s="1">
        <v>3</v>
      </c>
      <c r="X11" s="1">
        <v>2</v>
      </c>
      <c r="Y11" s="1">
        <v>3</v>
      </c>
      <c r="Z11" s="1">
        <v>3</v>
      </c>
      <c r="AA11" s="1">
        <v>2</v>
      </c>
      <c r="AB11" s="1">
        <v>3</v>
      </c>
      <c r="AC11" s="1">
        <v>3</v>
      </c>
      <c r="AD11" s="1">
        <v>2</v>
      </c>
      <c r="AE11" s="4">
        <f t="shared" si="5"/>
        <v>45</v>
      </c>
      <c r="AF11" s="6">
        <f t="shared" si="6"/>
        <v>2.5</v>
      </c>
      <c r="AG11" s="12" t="str">
        <f t="shared" si="7"/>
        <v>ІІ ур</v>
      </c>
      <c r="AH11" s="5">
        <f t="shared" si="8"/>
        <v>59</v>
      </c>
      <c r="AI11" s="43">
        <f t="shared" si="9"/>
        <v>2.4583333333333335</v>
      </c>
      <c r="AJ11" s="12" t="str">
        <f t="shared" si="10"/>
        <v>ІІ ур</v>
      </c>
    </row>
    <row r="12" spans="1:37">
      <c r="B12" s="1">
        <v>4</v>
      </c>
      <c r="C12" s="14" t="s">
        <v>105</v>
      </c>
      <c r="D12" s="1">
        <v>3</v>
      </c>
      <c r="E12" s="1">
        <v>3</v>
      </c>
      <c r="F12" s="1">
        <v>3</v>
      </c>
      <c r="G12" s="1">
        <v>3</v>
      </c>
      <c r="H12" s="1">
        <v>2</v>
      </c>
      <c r="I12" s="1">
        <v>3</v>
      </c>
      <c r="J12" s="4">
        <f t="shared" si="3"/>
        <v>17</v>
      </c>
      <c r="K12" s="6">
        <f t="shared" si="4"/>
        <v>2.8333333333333335</v>
      </c>
      <c r="L12" s="12" t="str">
        <f t="shared" si="0"/>
        <v>ІІІ ур</v>
      </c>
      <c r="M12" s="1">
        <v>2</v>
      </c>
      <c r="N12" s="1">
        <v>2</v>
      </c>
      <c r="O12" s="1">
        <v>2</v>
      </c>
      <c r="P12" s="1">
        <v>3</v>
      </c>
      <c r="Q12" s="1">
        <v>2</v>
      </c>
      <c r="R12" s="1">
        <v>3</v>
      </c>
      <c r="S12" s="1">
        <v>2</v>
      </c>
      <c r="T12" s="1">
        <v>3</v>
      </c>
      <c r="U12" s="1">
        <v>3</v>
      </c>
      <c r="V12" s="1">
        <v>3</v>
      </c>
      <c r="W12" s="1">
        <v>3</v>
      </c>
      <c r="X12" s="1">
        <v>2</v>
      </c>
      <c r="Y12" s="1">
        <v>3</v>
      </c>
      <c r="Z12" s="1">
        <v>3</v>
      </c>
      <c r="AA12" s="1">
        <v>2</v>
      </c>
      <c r="AB12" s="1">
        <v>3</v>
      </c>
      <c r="AC12" s="1">
        <v>3</v>
      </c>
      <c r="AD12" s="1">
        <v>2</v>
      </c>
      <c r="AE12" s="4">
        <f t="shared" si="5"/>
        <v>46</v>
      </c>
      <c r="AF12" s="6">
        <f t="shared" si="6"/>
        <v>2.5555555555555554</v>
      </c>
      <c r="AG12" s="12" t="str">
        <f t="shared" si="7"/>
        <v>ІІ ур</v>
      </c>
      <c r="AH12" s="5">
        <f t="shared" si="8"/>
        <v>63</v>
      </c>
      <c r="AI12" s="43">
        <f t="shared" si="9"/>
        <v>2.625</v>
      </c>
      <c r="AJ12" s="12" t="str">
        <f t="shared" si="10"/>
        <v>ІІІ ур</v>
      </c>
    </row>
    <row r="13" spans="1:37">
      <c r="B13" s="1">
        <v>5</v>
      </c>
      <c r="C13" s="14" t="s">
        <v>106</v>
      </c>
      <c r="D13" s="1">
        <v>3</v>
      </c>
      <c r="E13" s="1">
        <v>3</v>
      </c>
      <c r="F13" s="1">
        <v>3</v>
      </c>
      <c r="G13" s="1">
        <v>3</v>
      </c>
      <c r="H13" s="1">
        <v>2</v>
      </c>
      <c r="I13" s="1">
        <v>3</v>
      </c>
      <c r="J13" s="4">
        <f t="shared" si="3"/>
        <v>17</v>
      </c>
      <c r="K13" s="6">
        <f t="shared" si="4"/>
        <v>2.8333333333333335</v>
      </c>
      <c r="L13" s="12" t="str">
        <f t="shared" si="0"/>
        <v>ІІІ ур</v>
      </c>
      <c r="M13" s="1">
        <v>2</v>
      </c>
      <c r="N13" s="1">
        <v>2</v>
      </c>
      <c r="O13" s="1">
        <v>2</v>
      </c>
      <c r="P13" s="1">
        <v>3</v>
      </c>
      <c r="Q13" s="1">
        <v>2</v>
      </c>
      <c r="R13" s="1">
        <v>3</v>
      </c>
      <c r="S13" s="1">
        <v>2</v>
      </c>
      <c r="T13" s="1">
        <v>3</v>
      </c>
      <c r="U13" s="1">
        <v>3</v>
      </c>
      <c r="V13" s="1">
        <v>2</v>
      </c>
      <c r="W13" s="1">
        <v>3</v>
      </c>
      <c r="X13" s="1">
        <v>2</v>
      </c>
      <c r="Y13" s="1">
        <v>3</v>
      </c>
      <c r="Z13" s="1">
        <v>3</v>
      </c>
      <c r="AA13" s="1">
        <v>2</v>
      </c>
      <c r="AB13" s="1">
        <v>3</v>
      </c>
      <c r="AC13" s="1">
        <v>3</v>
      </c>
      <c r="AD13" s="1">
        <v>2</v>
      </c>
      <c r="AE13" s="4">
        <f t="shared" si="5"/>
        <v>45</v>
      </c>
      <c r="AF13" s="6">
        <f t="shared" si="6"/>
        <v>2.5</v>
      </c>
      <c r="AG13" s="12" t="str">
        <f t="shared" si="7"/>
        <v>ІІ ур</v>
      </c>
      <c r="AH13" s="5">
        <f t="shared" si="8"/>
        <v>62</v>
      </c>
      <c r="AI13" s="43">
        <f t="shared" si="9"/>
        <v>2.5833333333333335</v>
      </c>
      <c r="AJ13" s="12" t="str">
        <f t="shared" si="10"/>
        <v>ІІ ур</v>
      </c>
    </row>
    <row r="14" spans="1:37">
      <c r="B14" s="1">
        <v>6</v>
      </c>
      <c r="C14" s="14" t="s">
        <v>108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4">
        <f t="shared" si="3"/>
        <v>18</v>
      </c>
      <c r="K14" s="6">
        <f t="shared" si="4"/>
        <v>3</v>
      </c>
      <c r="L14" s="12" t="str">
        <f t="shared" si="0"/>
        <v>ІІІ ур</v>
      </c>
      <c r="M14" s="1">
        <v>2</v>
      </c>
      <c r="N14" s="1">
        <v>3</v>
      </c>
      <c r="O14" s="1">
        <v>3</v>
      </c>
      <c r="P14" s="1">
        <v>3</v>
      </c>
      <c r="Q14" s="1">
        <v>2</v>
      </c>
      <c r="R14" s="1">
        <v>3</v>
      </c>
      <c r="S14" s="1">
        <v>2</v>
      </c>
      <c r="T14" s="1">
        <v>3</v>
      </c>
      <c r="U14" s="1">
        <v>3</v>
      </c>
      <c r="V14" s="1">
        <v>3</v>
      </c>
      <c r="W14" s="1">
        <v>3</v>
      </c>
      <c r="X14" s="1">
        <v>2</v>
      </c>
      <c r="Y14" s="1">
        <v>3</v>
      </c>
      <c r="Z14" s="1">
        <v>3</v>
      </c>
      <c r="AA14" s="1">
        <v>2</v>
      </c>
      <c r="AB14" s="1">
        <v>3</v>
      </c>
      <c r="AC14" s="1">
        <v>3</v>
      </c>
      <c r="AD14" s="1">
        <v>3</v>
      </c>
      <c r="AE14" s="4">
        <f t="shared" si="5"/>
        <v>49</v>
      </c>
      <c r="AF14" s="6">
        <f t="shared" si="6"/>
        <v>2.7222222222222223</v>
      </c>
      <c r="AG14" s="12" t="str">
        <f t="shared" si="7"/>
        <v>ІІІ ур</v>
      </c>
      <c r="AH14" s="5">
        <f t="shared" si="8"/>
        <v>67</v>
      </c>
      <c r="AI14" s="43">
        <f t="shared" si="9"/>
        <v>2.7916666666666665</v>
      </c>
      <c r="AJ14" s="12" t="str">
        <f t="shared" si="10"/>
        <v>ІІІ ур</v>
      </c>
    </row>
    <row r="15" spans="1:37">
      <c r="B15" s="1">
        <v>7</v>
      </c>
      <c r="C15" s="1" t="s">
        <v>92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4">
        <f t="shared" si="3"/>
        <v>18</v>
      </c>
      <c r="K15" s="6">
        <f t="shared" si="4"/>
        <v>3</v>
      </c>
      <c r="L15" s="12" t="str">
        <f t="shared" si="0"/>
        <v>ІІІ ур</v>
      </c>
      <c r="M15" s="1">
        <v>2</v>
      </c>
      <c r="N15" s="1">
        <v>3</v>
      </c>
      <c r="O15" s="1">
        <v>3</v>
      </c>
      <c r="P15" s="1">
        <v>3</v>
      </c>
      <c r="Q15" s="1">
        <v>2</v>
      </c>
      <c r="R15" s="1">
        <v>3</v>
      </c>
      <c r="S15" s="1">
        <v>2</v>
      </c>
      <c r="T15" s="1">
        <v>3</v>
      </c>
      <c r="U15" s="1">
        <v>3</v>
      </c>
      <c r="V15" s="1">
        <v>3</v>
      </c>
      <c r="W15" s="1">
        <v>3</v>
      </c>
      <c r="X15" s="1">
        <v>2</v>
      </c>
      <c r="Y15" s="1">
        <v>3</v>
      </c>
      <c r="Z15" s="1">
        <v>3</v>
      </c>
      <c r="AA15" s="1">
        <v>2</v>
      </c>
      <c r="AB15" s="1">
        <v>3</v>
      </c>
      <c r="AC15" s="1">
        <v>3</v>
      </c>
      <c r="AD15" s="1">
        <v>3</v>
      </c>
      <c r="AE15" s="4">
        <f t="shared" si="5"/>
        <v>49</v>
      </c>
      <c r="AF15" s="6">
        <f t="shared" si="6"/>
        <v>2.7222222222222223</v>
      </c>
      <c r="AG15" s="12" t="str">
        <f t="shared" si="7"/>
        <v>ІІІ ур</v>
      </c>
      <c r="AH15" s="5">
        <f t="shared" si="8"/>
        <v>67</v>
      </c>
      <c r="AI15" s="43">
        <f t="shared" si="9"/>
        <v>2.7916666666666665</v>
      </c>
      <c r="AJ15" s="12" t="str">
        <f t="shared" si="10"/>
        <v>ІІІ ур</v>
      </c>
    </row>
    <row r="16" spans="1:37">
      <c r="B16" s="1">
        <v>8</v>
      </c>
      <c r="C16" s="1" t="s">
        <v>93</v>
      </c>
      <c r="D16" s="1">
        <v>3</v>
      </c>
      <c r="E16" s="1">
        <v>2</v>
      </c>
      <c r="F16" s="1">
        <v>2</v>
      </c>
      <c r="G16" s="1">
        <v>3</v>
      </c>
      <c r="H16" s="1">
        <v>2</v>
      </c>
      <c r="I16" s="1">
        <v>2</v>
      </c>
      <c r="J16" s="4">
        <f t="shared" si="3"/>
        <v>14</v>
      </c>
      <c r="K16" s="6">
        <f t="shared" si="4"/>
        <v>2.3333333333333335</v>
      </c>
      <c r="L16" s="12" t="str">
        <f t="shared" si="0"/>
        <v>ІІ ур</v>
      </c>
      <c r="M16" s="1">
        <v>2</v>
      </c>
      <c r="N16" s="1">
        <v>2</v>
      </c>
      <c r="O16" s="1">
        <v>2</v>
      </c>
      <c r="P16" s="1">
        <v>3</v>
      </c>
      <c r="Q16" s="1">
        <v>2</v>
      </c>
      <c r="R16" s="1">
        <v>3</v>
      </c>
      <c r="S16" s="1">
        <v>2</v>
      </c>
      <c r="T16" s="1">
        <v>3</v>
      </c>
      <c r="U16" s="1">
        <v>3</v>
      </c>
      <c r="V16" s="1">
        <v>2</v>
      </c>
      <c r="W16" s="1">
        <v>3</v>
      </c>
      <c r="X16" s="1">
        <v>2</v>
      </c>
      <c r="Y16" s="1">
        <v>3</v>
      </c>
      <c r="Z16" s="1">
        <v>3</v>
      </c>
      <c r="AA16" s="1">
        <v>2</v>
      </c>
      <c r="AB16" s="1">
        <v>3</v>
      </c>
      <c r="AC16" s="1">
        <v>3</v>
      </c>
      <c r="AD16" s="1">
        <v>3</v>
      </c>
      <c r="AE16" s="4">
        <f t="shared" si="5"/>
        <v>46</v>
      </c>
      <c r="AF16" s="6">
        <f t="shared" si="6"/>
        <v>2.5555555555555554</v>
      </c>
      <c r="AG16" s="12" t="str">
        <f t="shared" si="7"/>
        <v>ІІ ур</v>
      </c>
      <c r="AH16" s="5">
        <f t="shared" si="8"/>
        <v>60</v>
      </c>
      <c r="AI16" s="43">
        <f t="shared" si="9"/>
        <v>2.5</v>
      </c>
      <c r="AJ16" s="12" t="str">
        <f t="shared" si="10"/>
        <v>ІІ ур</v>
      </c>
    </row>
    <row r="17" spans="2:36">
      <c r="B17" s="1">
        <v>9</v>
      </c>
      <c r="C17" s="1" t="s">
        <v>94</v>
      </c>
      <c r="D17" s="1">
        <v>3</v>
      </c>
      <c r="E17" s="1">
        <v>3</v>
      </c>
      <c r="F17" s="1">
        <v>3</v>
      </c>
      <c r="G17" s="1">
        <v>3</v>
      </c>
      <c r="H17" s="1">
        <v>2</v>
      </c>
      <c r="I17" s="1">
        <v>2</v>
      </c>
      <c r="J17" s="4">
        <f t="shared" si="3"/>
        <v>16</v>
      </c>
      <c r="K17" s="6">
        <f t="shared" si="4"/>
        <v>2.6666666666666665</v>
      </c>
      <c r="L17" s="12" t="str">
        <f t="shared" si="0"/>
        <v>ІІІ ур</v>
      </c>
      <c r="M17" s="1">
        <v>2</v>
      </c>
      <c r="N17" s="1">
        <v>3</v>
      </c>
      <c r="O17" s="1">
        <v>2</v>
      </c>
      <c r="P17" s="1">
        <v>3</v>
      </c>
      <c r="Q17" s="1">
        <v>2</v>
      </c>
      <c r="R17" s="1">
        <v>3</v>
      </c>
      <c r="S17" s="1">
        <v>2</v>
      </c>
      <c r="T17" s="1">
        <v>3</v>
      </c>
      <c r="U17" s="1">
        <v>3</v>
      </c>
      <c r="V17" s="1">
        <v>3</v>
      </c>
      <c r="W17" s="1">
        <v>3</v>
      </c>
      <c r="X17" s="1">
        <v>2</v>
      </c>
      <c r="Y17" s="1">
        <v>3</v>
      </c>
      <c r="Z17" s="1">
        <v>3</v>
      </c>
      <c r="AA17" s="1">
        <v>2</v>
      </c>
      <c r="AB17" s="1">
        <v>3</v>
      </c>
      <c r="AC17" s="1">
        <v>3</v>
      </c>
      <c r="AD17" s="1">
        <v>2</v>
      </c>
      <c r="AE17" s="4">
        <f t="shared" si="5"/>
        <v>47</v>
      </c>
      <c r="AF17" s="6">
        <f t="shared" si="6"/>
        <v>2.6111111111111112</v>
      </c>
      <c r="AG17" s="12" t="str">
        <f t="shared" si="7"/>
        <v>ІІІ ур</v>
      </c>
      <c r="AH17" s="5">
        <f t="shared" si="8"/>
        <v>63</v>
      </c>
      <c r="AI17" s="43">
        <f t="shared" si="9"/>
        <v>2.625</v>
      </c>
      <c r="AJ17" s="12" t="str">
        <f t="shared" si="10"/>
        <v>ІІІ ур</v>
      </c>
    </row>
    <row r="18" spans="2:36">
      <c r="B18" s="1">
        <v>10</v>
      </c>
      <c r="C18" s="14" t="s">
        <v>109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4">
        <f t="shared" si="3"/>
        <v>18</v>
      </c>
      <c r="K18" s="6">
        <f t="shared" si="4"/>
        <v>3</v>
      </c>
      <c r="L18" s="12" t="str">
        <f t="shared" si="0"/>
        <v>ІІІ ур</v>
      </c>
      <c r="M18" s="1">
        <v>2</v>
      </c>
      <c r="N18" s="1">
        <v>3</v>
      </c>
      <c r="O18" s="1">
        <v>2</v>
      </c>
      <c r="P18" s="1">
        <v>3</v>
      </c>
      <c r="Q18" s="1">
        <v>2</v>
      </c>
      <c r="R18" s="1">
        <v>3</v>
      </c>
      <c r="S18" s="1">
        <v>2</v>
      </c>
      <c r="T18" s="1">
        <v>3</v>
      </c>
      <c r="U18" s="1">
        <v>3</v>
      </c>
      <c r="V18" s="1">
        <v>2</v>
      </c>
      <c r="W18" s="1">
        <v>3</v>
      </c>
      <c r="X18" s="1">
        <v>2</v>
      </c>
      <c r="Y18" s="1">
        <v>3</v>
      </c>
      <c r="Z18" s="1">
        <v>3</v>
      </c>
      <c r="AA18" s="1">
        <v>2</v>
      </c>
      <c r="AB18" s="1">
        <v>3</v>
      </c>
      <c r="AC18" s="1">
        <v>3</v>
      </c>
      <c r="AD18" s="1">
        <v>2</v>
      </c>
      <c r="AE18" s="4">
        <f t="shared" si="5"/>
        <v>46</v>
      </c>
      <c r="AF18" s="6">
        <f t="shared" si="6"/>
        <v>2.5555555555555554</v>
      </c>
      <c r="AG18" s="12" t="str">
        <f t="shared" si="7"/>
        <v>ІІ ур</v>
      </c>
      <c r="AH18" s="5">
        <f t="shared" si="8"/>
        <v>64</v>
      </c>
      <c r="AI18" s="43">
        <f t="shared" si="9"/>
        <v>2.6666666666666665</v>
      </c>
      <c r="AJ18" s="12" t="str">
        <f t="shared" si="10"/>
        <v>ІІІ ур</v>
      </c>
    </row>
    <row r="19" spans="2:36">
      <c r="B19" s="1">
        <v>11</v>
      </c>
      <c r="C19" s="1" t="s">
        <v>104</v>
      </c>
      <c r="D19" s="1">
        <v>2</v>
      </c>
      <c r="E19" s="1">
        <v>2</v>
      </c>
      <c r="F19" s="1">
        <v>2</v>
      </c>
      <c r="G19" s="1">
        <v>3</v>
      </c>
      <c r="H19" s="1">
        <v>2</v>
      </c>
      <c r="I19" s="1">
        <v>2</v>
      </c>
      <c r="J19" s="4">
        <f t="shared" si="3"/>
        <v>13</v>
      </c>
      <c r="K19" s="6">
        <f t="shared" si="4"/>
        <v>2.1666666666666665</v>
      </c>
      <c r="L19" s="12" t="str">
        <f t="shared" si="0"/>
        <v>ІІ ур</v>
      </c>
      <c r="M19" s="1">
        <v>2</v>
      </c>
      <c r="N19" s="1">
        <v>2</v>
      </c>
      <c r="O19" s="1">
        <v>2</v>
      </c>
      <c r="P19" s="1">
        <v>3</v>
      </c>
      <c r="Q19" s="1">
        <v>2</v>
      </c>
      <c r="R19" s="1">
        <v>3</v>
      </c>
      <c r="S19" s="1">
        <v>2</v>
      </c>
      <c r="T19" s="1">
        <v>3</v>
      </c>
      <c r="U19" s="1">
        <v>3</v>
      </c>
      <c r="V19" s="1">
        <v>2</v>
      </c>
      <c r="W19" s="1">
        <v>3</v>
      </c>
      <c r="X19" s="1">
        <v>2</v>
      </c>
      <c r="Y19" s="1">
        <v>3</v>
      </c>
      <c r="Z19" s="1">
        <v>3</v>
      </c>
      <c r="AA19" s="1">
        <v>2</v>
      </c>
      <c r="AB19" s="1">
        <v>3</v>
      </c>
      <c r="AC19" s="1">
        <v>3</v>
      </c>
      <c r="AD19" s="1">
        <v>2</v>
      </c>
      <c r="AE19" s="4">
        <f t="shared" si="5"/>
        <v>45</v>
      </c>
      <c r="AF19" s="6">
        <f t="shared" si="6"/>
        <v>2.5</v>
      </c>
      <c r="AG19" s="12" t="str">
        <f t="shared" si="7"/>
        <v>ІІ ур</v>
      </c>
      <c r="AH19" s="5">
        <f t="shared" si="8"/>
        <v>58</v>
      </c>
      <c r="AI19" s="43">
        <f t="shared" si="9"/>
        <v>2.4166666666666665</v>
      </c>
      <c r="AJ19" s="12" t="str">
        <f t="shared" si="10"/>
        <v>ІІ ур</v>
      </c>
    </row>
    <row r="20" spans="2:36">
      <c r="B20" s="1">
        <v>12</v>
      </c>
      <c r="C20" s="14" t="s">
        <v>107</v>
      </c>
      <c r="D20" s="1">
        <v>3</v>
      </c>
      <c r="E20" s="1">
        <v>3</v>
      </c>
      <c r="F20" s="1">
        <v>3</v>
      </c>
      <c r="G20" s="1">
        <v>3</v>
      </c>
      <c r="H20" s="1">
        <v>2</v>
      </c>
      <c r="I20" s="1">
        <v>3</v>
      </c>
      <c r="J20" s="4">
        <f t="shared" si="3"/>
        <v>17</v>
      </c>
      <c r="K20" s="6">
        <f t="shared" si="4"/>
        <v>2.8333333333333335</v>
      </c>
      <c r="L20" s="12" t="str">
        <f t="shared" si="0"/>
        <v>ІІІ ур</v>
      </c>
      <c r="M20" s="1">
        <v>2</v>
      </c>
      <c r="N20" s="1">
        <v>2</v>
      </c>
      <c r="O20" s="1">
        <v>2</v>
      </c>
      <c r="P20" s="1">
        <v>3</v>
      </c>
      <c r="Q20" s="1">
        <v>2</v>
      </c>
      <c r="R20" s="1">
        <v>3</v>
      </c>
      <c r="S20" s="1">
        <v>2</v>
      </c>
      <c r="T20" s="1">
        <v>3</v>
      </c>
      <c r="U20" s="1">
        <v>3</v>
      </c>
      <c r="V20" s="1">
        <v>2</v>
      </c>
      <c r="W20" s="1">
        <v>3</v>
      </c>
      <c r="X20" s="1">
        <v>2</v>
      </c>
      <c r="Y20" s="1">
        <v>3</v>
      </c>
      <c r="Z20" s="1">
        <v>3</v>
      </c>
      <c r="AA20" s="1">
        <v>2</v>
      </c>
      <c r="AB20" s="1">
        <v>3</v>
      </c>
      <c r="AC20" s="1">
        <v>3</v>
      </c>
      <c r="AD20" s="1">
        <v>3</v>
      </c>
      <c r="AE20" s="4">
        <f t="shared" si="5"/>
        <v>46</v>
      </c>
      <c r="AF20" s="6">
        <f t="shared" si="6"/>
        <v>2.5555555555555554</v>
      </c>
      <c r="AG20" s="12" t="str">
        <f t="shared" si="7"/>
        <v>ІІ ур</v>
      </c>
      <c r="AH20" s="5">
        <f t="shared" si="8"/>
        <v>63</v>
      </c>
      <c r="AI20" s="43">
        <f t="shared" si="9"/>
        <v>2.625</v>
      </c>
      <c r="AJ20" s="12" t="str">
        <f t="shared" si="10"/>
        <v>ІІІ ур</v>
      </c>
    </row>
    <row r="21" spans="2:36">
      <c r="B21" s="1">
        <v>13</v>
      </c>
      <c r="C21" s="1" t="s">
        <v>96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4">
        <f t="shared" si="3"/>
        <v>18</v>
      </c>
      <c r="K21" s="6">
        <f t="shared" si="4"/>
        <v>3</v>
      </c>
      <c r="L21" s="12" t="str">
        <f t="shared" si="0"/>
        <v>ІІІ ур</v>
      </c>
      <c r="M21" s="1">
        <v>2</v>
      </c>
      <c r="N21" s="1">
        <v>3</v>
      </c>
      <c r="O21" s="1">
        <v>2</v>
      </c>
      <c r="P21" s="1">
        <v>3</v>
      </c>
      <c r="Q21" s="1">
        <v>2</v>
      </c>
      <c r="R21" s="1">
        <v>3</v>
      </c>
      <c r="S21" s="1">
        <v>2</v>
      </c>
      <c r="T21" s="1">
        <v>3</v>
      </c>
      <c r="U21" s="1">
        <v>3</v>
      </c>
      <c r="V21" s="1">
        <v>3</v>
      </c>
      <c r="W21" s="1">
        <v>3</v>
      </c>
      <c r="X21" s="1">
        <v>2</v>
      </c>
      <c r="Y21" s="1">
        <v>3</v>
      </c>
      <c r="Z21" s="1">
        <v>3</v>
      </c>
      <c r="AA21" s="1">
        <v>2</v>
      </c>
      <c r="AB21" s="1">
        <v>3</v>
      </c>
      <c r="AC21" s="1">
        <v>3</v>
      </c>
      <c r="AD21" s="1">
        <v>3</v>
      </c>
      <c r="AE21" s="4">
        <f t="shared" si="5"/>
        <v>48</v>
      </c>
      <c r="AF21" s="6">
        <f t="shared" si="6"/>
        <v>2.6666666666666665</v>
      </c>
      <c r="AG21" s="12" t="str">
        <f t="shared" si="7"/>
        <v>ІІІ ур</v>
      </c>
      <c r="AH21" s="5">
        <f t="shared" si="8"/>
        <v>66</v>
      </c>
      <c r="AI21" s="43">
        <f t="shared" si="9"/>
        <v>2.75</v>
      </c>
      <c r="AJ21" s="12" t="str">
        <f t="shared" si="10"/>
        <v>ІІІ ур</v>
      </c>
    </row>
    <row r="22" spans="2:36">
      <c r="B22" s="1">
        <v>14</v>
      </c>
      <c r="C22" s="1" t="s">
        <v>97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4">
        <f t="shared" si="3"/>
        <v>18</v>
      </c>
      <c r="K22" s="6">
        <f t="shared" si="4"/>
        <v>3</v>
      </c>
      <c r="L22" s="12" t="str">
        <f t="shared" si="0"/>
        <v>ІІІ ур</v>
      </c>
      <c r="M22" s="1">
        <v>2</v>
      </c>
      <c r="N22" s="1">
        <v>3</v>
      </c>
      <c r="O22" s="1">
        <v>3</v>
      </c>
      <c r="P22" s="1">
        <v>3</v>
      </c>
      <c r="Q22" s="1">
        <v>2</v>
      </c>
      <c r="R22" s="1">
        <v>3</v>
      </c>
      <c r="S22" s="1">
        <v>2</v>
      </c>
      <c r="T22" s="1">
        <v>3</v>
      </c>
      <c r="U22" s="1">
        <v>3</v>
      </c>
      <c r="V22" s="1">
        <v>3</v>
      </c>
      <c r="W22" s="1">
        <v>3</v>
      </c>
      <c r="X22" s="1">
        <v>2</v>
      </c>
      <c r="Y22" s="1">
        <v>3</v>
      </c>
      <c r="Z22" s="1">
        <v>3</v>
      </c>
      <c r="AA22" s="1">
        <v>2</v>
      </c>
      <c r="AB22" s="1">
        <v>3</v>
      </c>
      <c r="AC22" s="1">
        <v>3</v>
      </c>
      <c r="AD22" s="1">
        <v>2</v>
      </c>
      <c r="AE22" s="4">
        <f t="shared" si="5"/>
        <v>48</v>
      </c>
      <c r="AF22" s="6">
        <f t="shared" si="6"/>
        <v>2.6666666666666665</v>
      </c>
      <c r="AG22" s="12" t="str">
        <f t="shared" si="7"/>
        <v>ІІІ ур</v>
      </c>
      <c r="AH22" s="5">
        <f t="shared" si="8"/>
        <v>66</v>
      </c>
      <c r="AI22" s="43">
        <f t="shared" si="9"/>
        <v>2.75</v>
      </c>
      <c r="AJ22" s="12" t="str">
        <f t="shared" si="10"/>
        <v>ІІІ ур</v>
      </c>
    </row>
    <row r="23" spans="2:36">
      <c r="B23" s="1">
        <v>15</v>
      </c>
      <c r="C23" s="1" t="s">
        <v>98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4">
        <f t="shared" si="3"/>
        <v>18</v>
      </c>
      <c r="K23" s="6">
        <f t="shared" si="4"/>
        <v>3</v>
      </c>
      <c r="L23" s="12" t="str">
        <f t="shared" si="0"/>
        <v>ІІІ ур</v>
      </c>
      <c r="M23" s="1">
        <v>2</v>
      </c>
      <c r="N23" s="1">
        <v>3</v>
      </c>
      <c r="O23" s="1">
        <v>2</v>
      </c>
      <c r="P23" s="1">
        <v>3</v>
      </c>
      <c r="Q23" s="1">
        <v>2</v>
      </c>
      <c r="R23" s="1">
        <v>3</v>
      </c>
      <c r="S23" s="1">
        <v>2</v>
      </c>
      <c r="T23" s="1">
        <v>3</v>
      </c>
      <c r="U23" s="1">
        <v>3</v>
      </c>
      <c r="V23" s="1">
        <v>3</v>
      </c>
      <c r="W23" s="1">
        <v>3</v>
      </c>
      <c r="X23" s="1">
        <v>2</v>
      </c>
      <c r="Y23" s="1">
        <v>3</v>
      </c>
      <c r="Z23" s="1">
        <v>3</v>
      </c>
      <c r="AA23" s="1">
        <v>2</v>
      </c>
      <c r="AB23" s="1">
        <v>3</v>
      </c>
      <c r="AC23" s="1">
        <v>3</v>
      </c>
      <c r="AD23" s="1">
        <v>2</v>
      </c>
      <c r="AE23" s="4">
        <f t="shared" si="5"/>
        <v>47</v>
      </c>
      <c r="AF23" s="6">
        <f t="shared" si="6"/>
        <v>2.6111111111111112</v>
      </c>
      <c r="AG23" s="12" t="str">
        <f t="shared" si="7"/>
        <v>ІІІ ур</v>
      </c>
      <c r="AH23" s="5">
        <f t="shared" si="8"/>
        <v>65</v>
      </c>
      <c r="AI23" s="43">
        <f t="shared" si="9"/>
        <v>2.7083333333333335</v>
      </c>
      <c r="AJ23" s="12" t="str">
        <f t="shared" si="10"/>
        <v>ІІІ ур</v>
      </c>
    </row>
    <row r="24" spans="2:36">
      <c r="B24" s="1">
        <v>16</v>
      </c>
      <c r="C24" s="1" t="s">
        <v>99</v>
      </c>
      <c r="D24" s="1">
        <v>2</v>
      </c>
      <c r="E24" s="1">
        <v>3</v>
      </c>
      <c r="F24" s="1">
        <v>3</v>
      </c>
      <c r="G24" s="1">
        <v>2</v>
      </c>
      <c r="H24" s="1">
        <v>2</v>
      </c>
      <c r="I24" s="1">
        <v>2</v>
      </c>
      <c r="J24" s="4">
        <f t="shared" si="3"/>
        <v>14</v>
      </c>
      <c r="K24" s="6">
        <f t="shared" si="4"/>
        <v>2.3333333333333335</v>
      </c>
      <c r="L24" s="12" t="str">
        <f t="shared" si="0"/>
        <v>ІІ ур</v>
      </c>
      <c r="M24" s="1">
        <v>2</v>
      </c>
      <c r="N24" s="1">
        <v>2</v>
      </c>
      <c r="O24" s="1">
        <v>2</v>
      </c>
      <c r="P24" s="1">
        <v>3</v>
      </c>
      <c r="Q24" s="1">
        <v>2</v>
      </c>
      <c r="R24" s="1">
        <v>3</v>
      </c>
      <c r="S24" s="1">
        <v>2</v>
      </c>
      <c r="T24" s="1">
        <v>3</v>
      </c>
      <c r="U24" s="1">
        <v>2</v>
      </c>
      <c r="V24" s="1">
        <v>2</v>
      </c>
      <c r="W24" s="1">
        <v>3</v>
      </c>
      <c r="X24" s="1">
        <v>2</v>
      </c>
      <c r="Y24" s="1">
        <v>3</v>
      </c>
      <c r="Z24" s="1">
        <v>2</v>
      </c>
      <c r="AA24" s="1">
        <v>2</v>
      </c>
      <c r="AB24" s="1">
        <v>3</v>
      </c>
      <c r="AC24" s="1">
        <v>2</v>
      </c>
      <c r="AD24" s="1">
        <v>2</v>
      </c>
      <c r="AE24" s="4">
        <f t="shared" si="5"/>
        <v>42</v>
      </c>
      <c r="AF24" s="6">
        <f t="shared" si="6"/>
        <v>2.3333333333333335</v>
      </c>
      <c r="AG24" s="12" t="str">
        <f t="shared" si="7"/>
        <v>ІІ ур</v>
      </c>
      <c r="AH24" s="5">
        <f t="shared" si="8"/>
        <v>56</v>
      </c>
      <c r="AI24" s="43">
        <f t="shared" si="9"/>
        <v>2.3333333333333335</v>
      </c>
      <c r="AJ24" s="12" t="str">
        <f t="shared" si="10"/>
        <v>ІІ ур</v>
      </c>
    </row>
    <row r="25" spans="2:36">
      <c r="B25" s="1">
        <v>17</v>
      </c>
      <c r="C25" s="1" t="s">
        <v>100</v>
      </c>
      <c r="D25" s="1">
        <v>2</v>
      </c>
      <c r="E25" s="1">
        <v>3</v>
      </c>
      <c r="F25" s="1">
        <v>3</v>
      </c>
      <c r="G25" s="1">
        <v>2</v>
      </c>
      <c r="H25" s="1">
        <v>2</v>
      </c>
      <c r="I25" s="1">
        <v>2</v>
      </c>
      <c r="J25" s="4">
        <f t="shared" si="3"/>
        <v>14</v>
      </c>
      <c r="K25" s="6">
        <f t="shared" si="4"/>
        <v>2.3333333333333335</v>
      </c>
      <c r="L25" s="12" t="str">
        <f t="shared" si="0"/>
        <v>ІІ ур</v>
      </c>
      <c r="M25" s="1">
        <v>2</v>
      </c>
      <c r="N25" s="1">
        <v>2</v>
      </c>
      <c r="O25" s="1">
        <v>2</v>
      </c>
      <c r="P25" s="1">
        <v>3</v>
      </c>
      <c r="Q25" s="1">
        <v>2</v>
      </c>
      <c r="R25" s="1">
        <v>3</v>
      </c>
      <c r="S25" s="1">
        <v>2</v>
      </c>
      <c r="T25" s="1">
        <v>3</v>
      </c>
      <c r="U25" s="1">
        <v>2</v>
      </c>
      <c r="V25" s="1">
        <v>2</v>
      </c>
      <c r="W25" s="1">
        <v>3</v>
      </c>
      <c r="X25" s="1">
        <v>2</v>
      </c>
      <c r="Y25" s="1">
        <v>3</v>
      </c>
      <c r="Z25" s="1">
        <v>2</v>
      </c>
      <c r="AA25" s="1">
        <v>2</v>
      </c>
      <c r="AB25" s="1">
        <v>3</v>
      </c>
      <c r="AC25" s="1">
        <v>2</v>
      </c>
      <c r="AD25" s="1">
        <v>2</v>
      </c>
      <c r="AE25" s="4">
        <f t="shared" si="5"/>
        <v>42</v>
      </c>
      <c r="AF25" s="6">
        <f t="shared" si="6"/>
        <v>2.3333333333333335</v>
      </c>
      <c r="AG25" s="12" t="str">
        <f t="shared" si="7"/>
        <v>ІІ ур</v>
      </c>
      <c r="AH25" s="5">
        <f t="shared" si="8"/>
        <v>56</v>
      </c>
      <c r="AI25" s="43">
        <f t="shared" si="9"/>
        <v>2.3333333333333335</v>
      </c>
      <c r="AJ25" s="12" t="str">
        <f t="shared" si="10"/>
        <v>ІІ ур</v>
      </c>
    </row>
    <row r="26" spans="2:36">
      <c r="B26" s="1">
        <v>18</v>
      </c>
      <c r="C26" s="1" t="s">
        <v>110</v>
      </c>
      <c r="D26" s="1">
        <v>2</v>
      </c>
      <c r="E26" s="1">
        <v>3</v>
      </c>
      <c r="F26" s="1">
        <v>2</v>
      </c>
      <c r="G26" s="1">
        <v>2</v>
      </c>
      <c r="H26" s="1">
        <v>2</v>
      </c>
      <c r="I26" s="1">
        <v>2</v>
      </c>
      <c r="J26" s="4">
        <f t="shared" si="3"/>
        <v>13</v>
      </c>
      <c r="K26" s="6">
        <f t="shared" si="4"/>
        <v>2.1666666666666665</v>
      </c>
      <c r="L26" s="12" t="str">
        <f t="shared" si="0"/>
        <v>ІІ ур</v>
      </c>
      <c r="M26" s="1">
        <v>2</v>
      </c>
      <c r="N26" s="1">
        <v>2</v>
      </c>
      <c r="O26" s="1">
        <v>2</v>
      </c>
      <c r="P26" s="1">
        <v>3</v>
      </c>
      <c r="Q26" s="1">
        <v>2</v>
      </c>
      <c r="R26" s="1">
        <v>3</v>
      </c>
      <c r="S26" s="1">
        <v>2</v>
      </c>
      <c r="T26" s="1">
        <v>3</v>
      </c>
      <c r="U26" s="1">
        <v>2</v>
      </c>
      <c r="V26" s="1">
        <v>2</v>
      </c>
      <c r="W26" s="1">
        <v>3</v>
      </c>
      <c r="X26" s="1">
        <v>2</v>
      </c>
      <c r="Y26" s="1">
        <v>3</v>
      </c>
      <c r="Z26" s="1">
        <v>2</v>
      </c>
      <c r="AA26" s="1">
        <v>2</v>
      </c>
      <c r="AB26" s="1">
        <v>3</v>
      </c>
      <c r="AC26" s="1">
        <v>2</v>
      </c>
      <c r="AD26" s="1">
        <v>2</v>
      </c>
      <c r="AE26" s="4">
        <f t="shared" si="5"/>
        <v>42</v>
      </c>
      <c r="AF26" s="6">
        <f t="shared" si="6"/>
        <v>2.3333333333333335</v>
      </c>
      <c r="AG26" s="12" t="str">
        <f t="shared" si="7"/>
        <v>ІІ ур</v>
      </c>
      <c r="AH26" s="5">
        <f t="shared" si="8"/>
        <v>55</v>
      </c>
      <c r="AI26" s="43">
        <f t="shared" si="9"/>
        <v>2.2916666666666665</v>
      </c>
      <c r="AJ26" s="12" t="str">
        <f t="shared" si="10"/>
        <v>ІІ ур</v>
      </c>
    </row>
    <row r="27" spans="2:36">
      <c r="B27" s="1">
        <v>19</v>
      </c>
      <c r="C27" s="1" t="s">
        <v>111</v>
      </c>
      <c r="D27" s="1">
        <v>3</v>
      </c>
      <c r="E27" s="1">
        <v>3</v>
      </c>
      <c r="F27" s="1">
        <v>3</v>
      </c>
      <c r="G27" s="1">
        <v>2</v>
      </c>
      <c r="H27" s="1">
        <v>2</v>
      </c>
      <c r="I27" s="1">
        <v>3</v>
      </c>
      <c r="J27" s="4">
        <f t="shared" si="3"/>
        <v>16</v>
      </c>
      <c r="K27" s="6">
        <f t="shared" si="4"/>
        <v>2.6666666666666665</v>
      </c>
      <c r="L27" s="12" t="str">
        <f t="shared" si="0"/>
        <v>ІІІ ур</v>
      </c>
      <c r="M27" s="1">
        <v>2</v>
      </c>
      <c r="N27" s="1">
        <v>2</v>
      </c>
      <c r="O27" s="1">
        <v>2</v>
      </c>
      <c r="P27" s="1">
        <v>3</v>
      </c>
      <c r="Q27" s="1">
        <v>2</v>
      </c>
      <c r="R27" s="1">
        <v>3</v>
      </c>
      <c r="S27" s="1">
        <v>2</v>
      </c>
      <c r="T27" s="1">
        <v>3</v>
      </c>
      <c r="U27" s="1">
        <v>3</v>
      </c>
      <c r="V27" s="1">
        <v>2</v>
      </c>
      <c r="W27" s="1">
        <v>3</v>
      </c>
      <c r="X27" s="1">
        <v>2</v>
      </c>
      <c r="Y27" s="1">
        <v>3</v>
      </c>
      <c r="Z27" s="1">
        <v>2</v>
      </c>
      <c r="AA27" s="1">
        <v>2</v>
      </c>
      <c r="AB27" s="1">
        <v>3</v>
      </c>
      <c r="AC27" s="1">
        <v>3</v>
      </c>
      <c r="AD27" s="1">
        <v>2</v>
      </c>
      <c r="AE27" s="4">
        <f t="shared" si="5"/>
        <v>44</v>
      </c>
      <c r="AF27" s="6">
        <f t="shared" si="6"/>
        <v>2.4444444444444446</v>
      </c>
      <c r="AG27" s="12" t="str">
        <f t="shared" si="7"/>
        <v>ІІ ур</v>
      </c>
      <c r="AH27" s="5">
        <f t="shared" si="8"/>
        <v>60</v>
      </c>
      <c r="AI27" s="43">
        <f t="shared" si="9"/>
        <v>2.5</v>
      </c>
      <c r="AJ27" s="12" t="str">
        <f t="shared" si="10"/>
        <v>ІІ ур</v>
      </c>
    </row>
    <row r="28" spans="2:36">
      <c r="B28" s="1">
        <v>20</v>
      </c>
      <c r="C28" s="1" t="s">
        <v>112</v>
      </c>
      <c r="D28" s="1">
        <v>3</v>
      </c>
      <c r="E28" s="1">
        <v>3</v>
      </c>
      <c r="F28" s="1">
        <v>3</v>
      </c>
      <c r="G28" s="1">
        <v>2</v>
      </c>
      <c r="H28" s="1">
        <v>3</v>
      </c>
      <c r="I28" s="1">
        <v>2</v>
      </c>
      <c r="J28" s="4">
        <f t="shared" si="3"/>
        <v>16</v>
      </c>
      <c r="K28" s="6">
        <f t="shared" si="4"/>
        <v>2.6666666666666665</v>
      </c>
      <c r="L28" s="12" t="str">
        <f t="shared" si="0"/>
        <v>ІІІ ур</v>
      </c>
      <c r="M28" s="1">
        <v>2</v>
      </c>
      <c r="N28" s="1">
        <v>3</v>
      </c>
      <c r="O28" s="1">
        <v>3</v>
      </c>
      <c r="P28" s="1">
        <v>3</v>
      </c>
      <c r="Q28" s="1">
        <v>2</v>
      </c>
      <c r="R28" s="1">
        <v>3</v>
      </c>
      <c r="S28" s="1">
        <v>2</v>
      </c>
      <c r="T28" s="1">
        <v>3</v>
      </c>
      <c r="U28" s="1">
        <v>3</v>
      </c>
      <c r="V28" s="1">
        <v>3</v>
      </c>
      <c r="W28" s="1">
        <v>3</v>
      </c>
      <c r="X28" s="1">
        <v>2</v>
      </c>
      <c r="Y28" s="1">
        <v>3</v>
      </c>
      <c r="Z28" s="1">
        <v>2</v>
      </c>
      <c r="AA28" s="1">
        <v>2</v>
      </c>
      <c r="AB28" s="1">
        <v>3</v>
      </c>
      <c r="AC28" s="1">
        <v>3</v>
      </c>
      <c r="AD28" s="1">
        <v>2</v>
      </c>
      <c r="AE28" s="4">
        <f t="shared" si="5"/>
        <v>47</v>
      </c>
      <c r="AF28" s="6">
        <f t="shared" si="6"/>
        <v>2.6111111111111112</v>
      </c>
      <c r="AG28" s="12" t="str">
        <f t="shared" si="7"/>
        <v>ІІІ ур</v>
      </c>
      <c r="AH28" s="5">
        <f t="shared" si="8"/>
        <v>63</v>
      </c>
      <c r="AI28" s="43">
        <f t="shared" si="9"/>
        <v>2.625</v>
      </c>
      <c r="AJ28" s="12" t="str">
        <f t="shared" si="10"/>
        <v>ІІІ ур</v>
      </c>
    </row>
    <row r="29" spans="2:36">
      <c r="B29" s="1">
        <v>21</v>
      </c>
      <c r="C29" s="14" t="s">
        <v>113</v>
      </c>
      <c r="D29" s="1">
        <v>2</v>
      </c>
      <c r="E29" s="1">
        <v>2</v>
      </c>
      <c r="F29" s="1">
        <v>2</v>
      </c>
      <c r="G29" s="1">
        <v>2</v>
      </c>
      <c r="H29" s="1">
        <v>2</v>
      </c>
      <c r="I29" s="1">
        <v>2</v>
      </c>
      <c r="J29" s="4">
        <f t="shared" si="3"/>
        <v>12</v>
      </c>
      <c r="K29" s="6">
        <f t="shared" si="4"/>
        <v>2</v>
      </c>
      <c r="L29" s="12" t="str">
        <f t="shared" si="0"/>
        <v>ІІ ур</v>
      </c>
      <c r="M29" s="1">
        <v>2</v>
      </c>
      <c r="N29" s="1">
        <v>2</v>
      </c>
      <c r="O29" s="1">
        <v>2</v>
      </c>
      <c r="P29" s="1">
        <v>3</v>
      </c>
      <c r="Q29" s="1">
        <v>2</v>
      </c>
      <c r="R29" s="1">
        <v>3</v>
      </c>
      <c r="S29" s="1">
        <v>2</v>
      </c>
      <c r="T29" s="1">
        <v>3</v>
      </c>
      <c r="U29" s="1">
        <v>2</v>
      </c>
      <c r="V29" s="1">
        <v>2</v>
      </c>
      <c r="W29" s="1">
        <v>3</v>
      </c>
      <c r="X29" s="1">
        <v>2</v>
      </c>
      <c r="Y29" s="1">
        <v>3</v>
      </c>
      <c r="Z29" s="1">
        <v>2</v>
      </c>
      <c r="AA29" s="1">
        <v>2</v>
      </c>
      <c r="AB29" s="1">
        <v>3</v>
      </c>
      <c r="AC29" s="1">
        <v>2</v>
      </c>
      <c r="AD29" s="1">
        <v>2</v>
      </c>
      <c r="AE29" s="4">
        <f t="shared" si="5"/>
        <v>42</v>
      </c>
      <c r="AF29" s="6">
        <f t="shared" si="6"/>
        <v>2.3333333333333335</v>
      </c>
      <c r="AG29" s="12" t="str">
        <f t="shared" si="7"/>
        <v>ІІ ур</v>
      </c>
      <c r="AH29" s="5">
        <f t="shared" si="8"/>
        <v>54</v>
      </c>
      <c r="AI29" s="43">
        <f t="shared" si="9"/>
        <v>2.25</v>
      </c>
      <c r="AJ29" s="12" t="str">
        <f t="shared" si="10"/>
        <v>ІІ ур</v>
      </c>
    </row>
    <row r="30" spans="2:36">
      <c r="B30" s="1">
        <v>22</v>
      </c>
      <c r="C30" s="1" t="s">
        <v>102</v>
      </c>
      <c r="D30" s="1">
        <v>3</v>
      </c>
      <c r="E30" s="1">
        <v>3</v>
      </c>
      <c r="F30" s="1">
        <v>3</v>
      </c>
      <c r="G30" s="1">
        <v>2</v>
      </c>
      <c r="H30" s="1">
        <v>2</v>
      </c>
      <c r="I30" s="1">
        <v>2</v>
      </c>
      <c r="J30" s="4">
        <f t="shared" si="3"/>
        <v>15</v>
      </c>
      <c r="K30" s="6">
        <f t="shared" si="4"/>
        <v>2.5</v>
      </c>
      <c r="L30" s="12" t="str">
        <f t="shared" si="0"/>
        <v>ІІ ур</v>
      </c>
      <c r="M30" s="1">
        <v>2</v>
      </c>
      <c r="N30" s="1">
        <v>2</v>
      </c>
      <c r="O30" s="1">
        <v>3</v>
      </c>
      <c r="P30" s="1">
        <v>3</v>
      </c>
      <c r="Q30" s="1">
        <v>2</v>
      </c>
      <c r="R30" s="1">
        <v>3</v>
      </c>
      <c r="S30" s="1">
        <v>2</v>
      </c>
      <c r="T30" s="1">
        <v>3</v>
      </c>
      <c r="U30" s="1">
        <v>2</v>
      </c>
      <c r="V30" s="1">
        <v>2</v>
      </c>
      <c r="W30" s="1">
        <v>3</v>
      </c>
      <c r="X30" s="1">
        <v>2</v>
      </c>
      <c r="Y30" s="1">
        <v>3</v>
      </c>
      <c r="Z30" s="1">
        <v>2</v>
      </c>
      <c r="AA30" s="1">
        <v>2</v>
      </c>
      <c r="AB30" s="1">
        <v>3</v>
      </c>
      <c r="AC30" s="1">
        <v>2</v>
      </c>
      <c r="AD30" s="1">
        <v>2</v>
      </c>
      <c r="AE30" s="4">
        <f t="shared" si="5"/>
        <v>43</v>
      </c>
      <c r="AF30" s="6">
        <f t="shared" si="6"/>
        <v>2.3888888888888888</v>
      </c>
      <c r="AG30" s="12" t="str">
        <f t="shared" si="7"/>
        <v>ІІ ур</v>
      </c>
      <c r="AH30" s="5">
        <f t="shared" si="8"/>
        <v>58</v>
      </c>
      <c r="AI30" s="43">
        <f t="shared" si="9"/>
        <v>2.4166666666666665</v>
      </c>
      <c r="AJ30" s="12" t="str">
        <f t="shared" si="10"/>
        <v>ІІ ур</v>
      </c>
    </row>
    <row r="31" spans="2:36">
      <c r="B31" s="1">
        <v>23</v>
      </c>
      <c r="C31" s="1" t="s">
        <v>101</v>
      </c>
      <c r="D31" s="1">
        <v>3</v>
      </c>
      <c r="E31" s="1">
        <v>3</v>
      </c>
      <c r="F31" s="1">
        <v>3</v>
      </c>
      <c r="G31" s="1">
        <v>2</v>
      </c>
      <c r="H31" s="1">
        <v>2</v>
      </c>
      <c r="I31" s="1">
        <v>3</v>
      </c>
      <c r="J31" s="4">
        <f t="shared" si="3"/>
        <v>16</v>
      </c>
      <c r="K31" s="6">
        <f t="shared" si="4"/>
        <v>2.6666666666666665</v>
      </c>
      <c r="L31" s="12" t="str">
        <f t="shared" si="0"/>
        <v>ІІІ ур</v>
      </c>
      <c r="M31" s="1">
        <v>2</v>
      </c>
      <c r="N31" s="1">
        <v>2</v>
      </c>
      <c r="O31" s="1">
        <v>2</v>
      </c>
      <c r="P31" s="1">
        <v>3</v>
      </c>
      <c r="Q31" s="1">
        <v>2</v>
      </c>
      <c r="R31" s="1">
        <v>3</v>
      </c>
      <c r="S31" s="1">
        <v>2</v>
      </c>
      <c r="T31" s="1">
        <v>3</v>
      </c>
      <c r="U31" s="1">
        <v>2</v>
      </c>
      <c r="V31" s="1">
        <v>3</v>
      </c>
      <c r="W31" s="1">
        <v>3</v>
      </c>
      <c r="X31" s="1">
        <v>2</v>
      </c>
      <c r="Y31" s="1">
        <v>3</v>
      </c>
      <c r="Z31" s="1">
        <v>2</v>
      </c>
      <c r="AA31" s="1">
        <v>2</v>
      </c>
      <c r="AB31" s="1">
        <v>3</v>
      </c>
      <c r="AC31" s="1">
        <v>3</v>
      </c>
      <c r="AD31" s="1">
        <v>2</v>
      </c>
      <c r="AE31" s="4">
        <f t="shared" si="5"/>
        <v>44</v>
      </c>
      <c r="AF31" s="6">
        <f t="shared" si="6"/>
        <v>2.4444444444444446</v>
      </c>
      <c r="AG31" s="12" t="str">
        <f t="shared" si="7"/>
        <v>ІІ ур</v>
      </c>
      <c r="AH31" s="5">
        <f t="shared" si="8"/>
        <v>60</v>
      </c>
      <c r="AI31" s="43">
        <f t="shared" si="9"/>
        <v>2.5</v>
      </c>
      <c r="AJ31" s="12" t="str">
        <f t="shared" si="10"/>
        <v>ІІ ур</v>
      </c>
    </row>
    <row r="32" spans="2:36">
      <c r="B32" s="39"/>
      <c r="C32" s="39"/>
      <c r="D32" s="29"/>
      <c r="E32" s="30"/>
      <c r="F32" s="30"/>
      <c r="G32" s="30"/>
      <c r="H32" s="30"/>
      <c r="I32" s="30"/>
      <c r="J32" s="31"/>
      <c r="K32" s="1" t="s">
        <v>11</v>
      </c>
      <c r="L32" s="10" t="s">
        <v>8</v>
      </c>
      <c r="M32" s="29"/>
      <c r="N32" s="30"/>
      <c r="O32" s="30"/>
      <c r="P32" s="30"/>
      <c r="Q32" s="30"/>
      <c r="R32" s="30"/>
      <c r="S32" s="30"/>
      <c r="T32" s="30"/>
      <c r="U32" s="29"/>
      <c r="V32" s="30"/>
      <c r="W32" s="30"/>
      <c r="X32" s="30"/>
      <c r="Y32" s="30"/>
      <c r="Z32" s="30"/>
      <c r="AA32" s="30"/>
      <c r="AB32" s="30"/>
      <c r="AC32" s="30"/>
      <c r="AD32" s="30"/>
      <c r="AE32" s="31"/>
      <c r="AF32" s="1" t="s">
        <v>11</v>
      </c>
      <c r="AG32" s="10" t="s">
        <v>8</v>
      </c>
      <c r="AH32" s="2"/>
      <c r="AI32" s="2"/>
      <c r="AJ32" s="2"/>
    </row>
    <row r="33" spans="2:36">
      <c r="B33" s="40"/>
      <c r="C33" s="40"/>
      <c r="D33" s="29" t="s">
        <v>17</v>
      </c>
      <c r="E33" s="30"/>
      <c r="F33" s="30"/>
      <c r="G33" s="30"/>
      <c r="H33" s="30"/>
      <c r="I33" s="30"/>
      <c r="J33" s="31"/>
      <c r="K33" s="9">
        <v>23</v>
      </c>
      <c r="L33" s="9">
        <v>100</v>
      </c>
      <c r="M33" s="29" t="s">
        <v>17</v>
      </c>
      <c r="N33" s="30"/>
      <c r="O33" s="30"/>
      <c r="P33" s="30"/>
      <c r="Q33" s="30"/>
      <c r="R33" s="30"/>
      <c r="S33" s="30"/>
      <c r="T33" s="30"/>
      <c r="U33" s="29"/>
      <c r="V33" s="30"/>
      <c r="W33" s="30"/>
      <c r="X33" s="30"/>
      <c r="Y33" s="30"/>
      <c r="Z33" s="30"/>
      <c r="AA33" s="30"/>
      <c r="AB33" s="30"/>
      <c r="AC33" s="30"/>
      <c r="AD33" s="30"/>
      <c r="AE33" s="31"/>
      <c r="AF33" s="9">
        <v>23</v>
      </c>
      <c r="AG33" s="9">
        <v>100</v>
      </c>
      <c r="AH33" s="2"/>
      <c r="AI33" s="2"/>
      <c r="AJ33" s="2"/>
    </row>
    <row r="34" spans="2:36">
      <c r="B34" s="40"/>
      <c r="C34" s="40"/>
      <c r="D34" s="29" t="s">
        <v>18</v>
      </c>
      <c r="E34" s="30"/>
      <c r="F34" s="30"/>
      <c r="G34" s="30"/>
      <c r="H34" s="30"/>
      <c r="I34" s="30"/>
      <c r="J34" s="31"/>
      <c r="K34" s="11">
        <v>0</v>
      </c>
      <c r="L34" s="3">
        <f>(K34/K33)*100</f>
        <v>0</v>
      </c>
      <c r="M34" s="29" t="s">
        <v>18</v>
      </c>
      <c r="N34" s="30"/>
      <c r="O34" s="30"/>
      <c r="P34" s="30"/>
      <c r="Q34" s="30"/>
      <c r="R34" s="30"/>
      <c r="S34" s="30"/>
      <c r="T34" s="30"/>
      <c r="U34" s="29"/>
      <c r="V34" s="30"/>
      <c r="W34" s="30"/>
      <c r="X34" s="30"/>
      <c r="Y34" s="30"/>
      <c r="Z34" s="30"/>
      <c r="AA34" s="30"/>
      <c r="AB34" s="30"/>
      <c r="AC34" s="30"/>
      <c r="AD34" s="30"/>
      <c r="AE34" s="31"/>
      <c r="AF34" s="11">
        <v>0</v>
      </c>
      <c r="AG34" s="3">
        <f>(AF34/AF33)*100</f>
        <v>0</v>
      </c>
      <c r="AH34" s="2"/>
      <c r="AI34" s="2"/>
      <c r="AJ34" s="2"/>
    </row>
    <row r="35" spans="2:36">
      <c r="B35" s="40"/>
      <c r="C35" s="40"/>
      <c r="D35" s="29" t="s">
        <v>19</v>
      </c>
      <c r="E35" s="30"/>
      <c r="F35" s="30"/>
      <c r="G35" s="30"/>
      <c r="H35" s="30"/>
      <c r="I35" s="30"/>
      <c r="J35" s="31"/>
      <c r="K35" s="11">
        <v>8</v>
      </c>
      <c r="L35" s="15">
        <f>(K35/K33)*100</f>
        <v>34.782608695652172</v>
      </c>
      <c r="M35" s="29" t="s">
        <v>19</v>
      </c>
      <c r="N35" s="30"/>
      <c r="O35" s="30"/>
      <c r="P35" s="30"/>
      <c r="Q35" s="30"/>
      <c r="R35" s="30"/>
      <c r="S35" s="30"/>
      <c r="T35" s="30"/>
      <c r="U35" s="29"/>
      <c r="V35" s="30"/>
      <c r="W35" s="30"/>
      <c r="X35" s="30"/>
      <c r="Y35" s="30"/>
      <c r="Z35" s="30"/>
      <c r="AA35" s="30"/>
      <c r="AB35" s="30"/>
      <c r="AC35" s="30"/>
      <c r="AD35" s="30"/>
      <c r="AE35" s="31"/>
      <c r="AF35" s="11">
        <v>14</v>
      </c>
      <c r="AG35" s="15">
        <f>(AF35/AF33)*100</f>
        <v>60.869565217391312</v>
      </c>
      <c r="AH35" s="2"/>
      <c r="AI35" s="2"/>
      <c r="AJ35" s="2">
        <v>11</v>
      </c>
    </row>
    <row r="36" spans="2:36">
      <c r="B36" s="40"/>
      <c r="C36" s="40"/>
      <c r="D36" s="29" t="s">
        <v>20</v>
      </c>
      <c r="E36" s="30"/>
      <c r="F36" s="30"/>
      <c r="G36" s="30"/>
      <c r="H36" s="30"/>
      <c r="I36" s="30"/>
      <c r="J36" s="31"/>
      <c r="K36" s="11">
        <v>15</v>
      </c>
      <c r="L36" s="15">
        <f>(K36/K33)*100</f>
        <v>65.217391304347828</v>
      </c>
      <c r="M36" s="29" t="s">
        <v>20</v>
      </c>
      <c r="N36" s="30"/>
      <c r="O36" s="30"/>
      <c r="P36" s="30"/>
      <c r="Q36" s="30"/>
      <c r="R36" s="30"/>
      <c r="S36" s="30"/>
      <c r="T36" s="30"/>
      <c r="U36" s="29"/>
      <c r="V36" s="30"/>
      <c r="W36" s="30"/>
      <c r="X36" s="30"/>
      <c r="Y36" s="30"/>
      <c r="Z36" s="30"/>
      <c r="AA36" s="30"/>
      <c r="AB36" s="30"/>
      <c r="AC36" s="30"/>
      <c r="AD36" s="30"/>
      <c r="AE36" s="31"/>
      <c r="AF36" s="11">
        <v>9</v>
      </c>
      <c r="AG36" s="15">
        <f>(AF36/AF33)*100</f>
        <v>39.130434782608695</v>
      </c>
      <c r="AH36" s="2"/>
      <c r="AI36" s="2"/>
      <c r="AJ36" s="2">
        <v>12</v>
      </c>
    </row>
    <row r="37" spans="2:36">
      <c r="B37" s="40"/>
      <c r="C37" s="40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/>
      <c r="AI37" s="1" t="s">
        <v>11</v>
      </c>
      <c r="AJ37" s="10" t="s">
        <v>8</v>
      </c>
    </row>
    <row r="38" spans="2:36">
      <c r="B38" s="40"/>
      <c r="C38" s="40"/>
      <c r="D38" s="33" t="s">
        <v>21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5"/>
      <c r="AI38" s="9">
        <v>23</v>
      </c>
      <c r="AJ38" s="9">
        <v>100</v>
      </c>
    </row>
    <row r="39" spans="2:36">
      <c r="B39" s="40"/>
      <c r="C39" s="40"/>
      <c r="D39" s="32" t="s">
        <v>24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11">
        <v>0</v>
      </c>
      <c r="AJ39" s="3">
        <f>(AI39/AI38)*100</f>
        <v>0</v>
      </c>
    </row>
    <row r="40" spans="2:36">
      <c r="B40" s="40"/>
      <c r="C40" s="40"/>
      <c r="D40" s="32" t="s">
        <v>22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11">
        <v>8</v>
      </c>
      <c r="AJ40" s="15">
        <f>(AI40/AI38)*100</f>
        <v>34.782608695652172</v>
      </c>
    </row>
    <row r="41" spans="2:36">
      <c r="B41" s="41"/>
      <c r="C41" s="41"/>
      <c r="D41" s="32" t="s">
        <v>23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11">
        <v>15</v>
      </c>
      <c r="AJ41" s="15">
        <f>(AI41/AI38)*100</f>
        <v>65.217391304347828</v>
      </c>
    </row>
    <row r="98" spans="10:11">
      <c r="J98" s="8">
        <v>1</v>
      </c>
      <c r="K98" s="8" t="s">
        <v>14</v>
      </c>
    </row>
    <row r="99" spans="10:11">
      <c r="J99" s="8">
        <v>1.6</v>
      </c>
      <c r="K99" s="8" t="s">
        <v>15</v>
      </c>
    </row>
    <row r="100" spans="10:11">
      <c r="J100" s="8">
        <v>2.6</v>
      </c>
      <c r="K100" s="8" t="s">
        <v>16</v>
      </c>
    </row>
  </sheetData>
  <mergeCells count="39">
    <mergeCell ref="D41:AH41"/>
    <mergeCell ref="B32:B41"/>
    <mergeCell ref="C32:C41"/>
    <mergeCell ref="D32:J32"/>
    <mergeCell ref="D33:J33"/>
    <mergeCell ref="D34:J34"/>
    <mergeCell ref="D35:J35"/>
    <mergeCell ref="D36:J36"/>
    <mergeCell ref="M32:T32"/>
    <mergeCell ref="M33:T33"/>
    <mergeCell ref="M34:T34"/>
    <mergeCell ref="M35:T35"/>
    <mergeCell ref="M36:T36"/>
    <mergeCell ref="U32:AE32"/>
    <mergeCell ref="U33:AE33"/>
    <mergeCell ref="U34:AE34"/>
    <mergeCell ref="D37:AH37"/>
    <mergeCell ref="D39:AH39"/>
    <mergeCell ref="D40:AH40"/>
    <mergeCell ref="AF7:AF8"/>
    <mergeCell ref="L7:L8"/>
    <mergeCell ref="U35:AE35"/>
    <mergeCell ref="U36:AE36"/>
    <mergeCell ref="D38:AH38"/>
    <mergeCell ref="M7:AD7"/>
    <mergeCell ref="A2:AK2"/>
    <mergeCell ref="A3:AK3"/>
    <mergeCell ref="A4:AK4"/>
    <mergeCell ref="B6:AJ6"/>
    <mergeCell ref="B7:B8"/>
    <mergeCell ref="C7:C8"/>
    <mergeCell ref="D7:I7"/>
    <mergeCell ref="AH7:AH8"/>
    <mergeCell ref="AI7:AI8"/>
    <mergeCell ref="AJ7:AJ8"/>
    <mergeCell ref="J7:J8"/>
    <mergeCell ref="K7:K8"/>
    <mergeCell ref="AG7:AG8"/>
    <mergeCell ref="AE7:AE8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100"/>
  <sheetViews>
    <sheetView topLeftCell="K13" zoomScale="78" zoomScaleNormal="78" workbookViewId="0">
      <selection activeCell="A3" sqref="A3:AM3"/>
    </sheetView>
  </sheetViews>
  <sheetFormatPr defaultRowHeight="15"/>
  <cols>
    <col min="2" max="2" width="4.7109375" customWidth="1"/>
    <col min="3" max="3" width="32.42578125" customWidth="1"/>
    <col min="4" max="4" width="8.28515625" customWidth="1"/>
    <col min="5" max="5" width="9" customWidth="1"/>
    <col min="6" max="6" width="9.140625" customWidth="1"/>
    <col min="7" max="7" width="9" customWidth="1"/>
    <col min="8" max="8" width="14.5703125" customWidth="1"/>
    <col min="9" max="9" width="6.5703125" customWidth="1"/>
    <col min="10" max="10" width="7.42578125" customWidth="1"/>
    <col min="11" max="12" width="4.85546875" customWidth="1"/>
    <col min="13" max="13" width="9.7109375" customWidth="1"/>
    <col min="14" max="14" width="6.140625" customWidth="1"/>
    <col min="15" max="15" width="6.28515625" customWidth="1"/>
    <col min="16" max="16" width="10" customWidth="1"/>
    <col min="17" max="17" width="8.85546875" customWidth="1"/>
    <col min="18" max="18" width="6.42578125" customWidth="1"/>
    <col min="19" max="19" width="5.7109375" customWidth="1"/>
    <col min="20" max="20" width="5.85546875" customWidth="1"/>
    <col min="21" max="21" width="6.28515625" customWidth="1"/>
    <col min="22" max="22" width="11.5703125" customWidth="1"/>
    <col min="23" max="23" width="13.42578125" customWidth="1"/>
    <col min="24" max="24" width="6.85546875" customWidth="1"/>
    <col min="25" max="25" width="9.140625" customWidth="1"/>
    <col min="26" max="26" width="9.28515625" customWidth="1"/>
    <col min="27" max="27" width="9.140625" customWidth="1"/>
    <col min="28" max="28" width="6.5703125" customWidth="1"/>
    <col min="29" max="29" width="8.85546875" customWidth="1"/>
    <col min="30" max="30" width="5.85546875" customWidth="1"/>
    <col min="31" max="31" width="12.42578125" customWidth="1"/>
    <col min="32" max="32" width="9.140625" customWidth="1"/>
    <col min="33" max="33" width="4.28515625" customWidth="1"/>
    <col min="34" max="34" width="7" customWidth="1"/>
    <col min="35" max="35" width="10" customWidth="1"/>
    <col min="38" max="38" width="10.5703125" customWidth="1"/>
  </cols>
  <sheetData>
    <row r="2" spans="1:39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>
      <c r="A3" s="16" t="s">
        <v>119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>
      <c r="A4" s="16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1:39">
      <c r="B6" s="17" t="s">
        <v>1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7"/>
      <c r="AK6" s="17"/>
      <c r="AL6" s="17"/>
    </row>
    <row r="7" spans="1:39" ht="15" customHeight="1">
      <c r="B7" s="19" t="s">
        <v>2</v>
      </c>
      <c r="C7" s="20" t="s">
        <v>3</v>
      </c>
      <c r="D7" s="19" t="s">
        <v>13</v>
      </c>
      <c r="E7" s="19"/>
      <c r="F7" s="19"/>
      <c r="G7" s="19"/>
      <c r="H7" s="19"/>
      <c r="I7" s="19"/>
      <c r="J7" s="19"/>
      <c r="K7" s="26" t="s">
        <v>9</v>
      </c>
      <c r="L7" s="27" t="s">
        <v>10</v>
      </c>
      <c r="M7" s="28" t="s">
        <v>12</v>
      </c>
      <c r="N7" s="36" t="s">
        <v>4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/>
      <c r="AG7" s="26" t="s">
        <v>9</v>
      </c>
      <c r="AH7" s="27" t="s">
        <v>10</v>
      </c>
      <c r="AI7" s="28" t="s">
        <v>12</v>
      </c>
      <c r="AJ7" s="22" t="s">
        <v>5</v>
      </c>
      <c r="AK7" s="24" t="s">
        <v>6</v>
      </c>
      <c r="AL7" s="25" t="s">
        <v>7</v>
      </c>
    </row>
    <row r="8" spans="1:39" ht="225" customHeight="1">
      <c r="B8" s="19"/>
      <c r="C8" s="19"/>
      <c r="D8" s="13" t="s">
        <v>62</v>
      </c>
      <c r="E8" s="13" t="s">
        <v>63</v>
      </c>
      <c r="F8" s="13" t="s">
        <v>64</v>
      </c>
      <c r="G8" s="13" t="s">
        <v>65</v>
      </c>
      <c r="H8" s="13" t="s">
        <v>66</v>
      </c>
      <c r="I8" s="13" t="s">
        <v>67</v>
      </c>
      <c r="J8" s="13" t="s">
        <v>68</v>
      </c>
      <c r="K8" s="26"/>
      <c r="L8" s="27"/>
      <c r="M8" s="28"/>
      <c r="N8" s="13" t="s">
        <v>69</v>
      </c>
      <c r="O8" s="13" t="s">
        <v>70</v>
      </c>
      <c r="P8" s="13" t="s">
        <v>71</v>
      </c>
      <c r="Q8" s="13" t="s">
        <v>72</v>
      </c>
      <c r="R8" s="13" t="s">
        <v>73</v>
      </c>
      <c r="S8" s="13" t="s">
        <v>74</v>
      </c>
      <c r="T8" s="13" t="s">
        <v>75</v>
      </c>
      <c r="U8" s="13" t="s">
        <v>76</v>
      </c>
      <c r="V8" s="13" t="s">
        <v>77</v>
      </c>
      <c r="W8" s="13" t="s">
        <v>78</v>
      </c>
      <c r="X8" s="13" t="s">
        <v>79</v>
      </c>
      <c r="Y8" s="13" t="s">
        <v>80</v>
      </c>
      <c r="Z8" s="13" t="s">
        <v>81</v>
      </c>
      <c r="AA8" s="13" t="s">
        <v>82</v>
      </c>
      <c r="AB8" s="13" t="s">
        <v>83</v>
      </c>
      <c r="AC8" s="13" t="s">
        <v>84</v>
      </c>
      <c r="AD8" s="13" t="s">
        <v>85</v>
      </c>
      <c r="AE8" s="13" t="s">
        <v>86</v>
      </c>
      <c r="AF8" s="13" t="s">
        <v>87</v>
      </c>
      <c r="AG8" s="26"/>
      <c r="AH8" s="27"/>
      <c r="AI8" s="28"/>
      <c r="AJ8" s="23"/>
      <c r="AK8" s="24"/>
      <c r="AL8" s="25"/>
    </row>
    <row r="9" spans="1:39">
      <c r="B9" s="1">
        <v>1</v>
      </c>
      <c r="C9" s="1" t="s">
        <v>89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4">
        <f>SUM(D9:J9)</f>
        <v>21</v>
      </c>
      <c r="L9" s="6">
        <f>AVERAGE(D9:J9)</f>
        <v>3</v>
      </c>
      <c r="M9" s="12" t="str">
        <f t="shared" ref="M9:M22" si="0">IF(D9="","",VLOOKUP(L9,$J$98:$K$100,2,TRUE))</f>
        <v>ІІІ ур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1">
        <v>3</v>
      </c>
      <c r="X9" s="1">
        <v>3</v>
      </c>
      <c r="Y9" s="1">
        <v>3</v>
      </c>
      <c r="Z9" s="1">
        <v>3</v>
      </c>
      <c r="AA9" s="1">
        <v>3</v>
      </c>
      <c r="AB9" s="1">
        <v>3</v>
      </c>
      <c r="AC9" s="1">
        <v>3</v>
      </c>
      <c r="AD9" s="1">
        <v>3</v>
      </c>
      <c r="AE9" s="1">
        <v>3</v>
      </c>
      <c r="AF9" s="1">
        <v>3</v>
      </c>
      <c r="AG9" s="4">
        <f>SUM(N9:AF9)</f>
        <v>57</v>
      </c>
      <c r="AH9" s="6">
        <f>AVERAGE(AG9/19)</f>
        <v>3</v>
      </c>
      <c r="AI9" s="12" t="str">
        <f t="shared" ref="AI9" si="1">IF(Y9="","",VLOOKUP(AH9,$J$98:$K$100,2,TRUE))</f>
        <v>ІІІ ур</v>
      </c>
      <c r="AJ9" s="5">
        <f>K9+AG9</f>
        <v>78</v>
      </c>
      <c r="AK9" s="7">
        <f>AJ9/26</f>
        <v>3</v>
      </c>
      <c r="AL9" s="12" t="str">
        <f t="shared" ref="AL9" si="2">IF(AD9="","",VLOOKUP(AK9,$J$98:$K$100,2,TRUE))</f>
        <v>ІІІ ур</v>
      </c>
    </row>
    <row r="10" spans="1:39">
      <c r="B10" s="1">
        <v>2</v>
      </c>
      <c r="C10" s="1" t="s">
        <v>90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4">
        <f t="shared" ref="K10:K31" si="3">SUM(D10:J10)</f>
        <v>21</v>
      </c>
      <c r="L10" s="6">
        <f t="shared" ref="L10:L31" si="4">AVERAGE(D10:J10)</f>
        <v>3</v>
      </c>
      <c r="M10" s="12" t="str">
        <f t="shared" si="0"/>
        <v>ІІІ ур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>
        <v>3</v>
      </c>
      <c r="AE10" s="1">
        <v>3</v>
      </c>
      <c r="AF10" s="1">
        <v>3</v>
      </c>
      <c r="AG10" s="4">
        <f t="shared" ref="AG10:AG31" si="5">SUM(N10:AF10)</f>
        <v>57</v>
      </c>
      <c r="AH10" s="6">
        <f t="shared" ref="AH10:AH31" si="6">AVERAGE(AG10/19)</f>
        <v>3</v>
      </c>
      <c r="AI10" s="12" t="str">
        <f t="shared" ref="AI10:AI22" si="7">IF(Y10="","",VLOOKUP(AH10,$J$98:$K$100,2,TRUE))</f>
        <v>ІІІ ур</v>
      </c>
      <c r="AJ10" s="5">
        <f t="shared" ref="AJ10:AJ31" si="8">K10+AG10</f>
        <v>78</v>
      </c>
      <c r="AK10" s="7">
        <f t="shared" ref="AK10:AK31" si="9">AJ10/26</f>
        <v>3</v>
      </c>
      <c r="AL10" s="12" t="str">
        <f t="shared" ref="AL10:AL22" si="10">IF(AD10="","",VLOOKUP(AK10,$J$98:$K$100,2,TRUE))</f>
        <v>ІІІ ур</v>
      </c>
    </row>
    <row r="11" spans="1:39">
      <c r="B11" s="1">
        <v>3</v>
      </c>
      <c r="C11" s="1" t="s">
        <v>91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4">
        <f t="shared" si="3"/>
        <v>21</v>
      </c>
      <c r="L11" s="6">
        <f t="shared" si="4"/>
        <v>3</v>
      </c>
      <c r="M11" s="12" t="str">
        <f t="shared" si="0"/>
        <v>ІІІ ур</v>
      </c>
      <c r="N11" s="1">
        <v>3</v>
      </c>
      <c r="O11" s="1">
        <v>3</v>
      </c>
      <c r="P11" s="1">
        <v>3</v>
      </c>
      <c r="Q11" s="1">
        <v>3</v>
      </c>
      <c r="R11" s="1">
        <v>3</v>
      </c>
      <c r="S11" s="1">
        <v>3</v>
      </c>
      <c r="T11" s="1">
        <v>3</v>
      </c>
      <c r="U11" s="1">
        <v>3</v>
      </c>
      <c r="V11" s="1">
        <v>3</v>
      </c>
      <c r="W11" s="1">
        <v>3</v>
      </c>
      <c r="X11" s="1">
        <v>3</v>
      </c>
      <c r="Y11" s="1">
        <v>3</v>
      </c>
      <c r="Z11" s="1">
        <v>3</v>
      </c>
      <c r="AA11" s="1">
        <v>3</v>
      </c>
      <c r="AB11" s="1">
        <v>3</v>
      </c>
      <c r="AC11" s="1">
        <v>3</v>
      </c>
      <c r="AD11" s="1">
        <v>3</v>
      </c>
      <c r="AE11" s="1">
        <v>3</v>
      </c>
      <c r="AF11" s="1">
        <v>3</v>
      </c>
      <c r="AG11" s="4">
        <f t="shared" si="5"/>
        <v>57</v>
      </c>
      <c r="AH11" s="6">
        <f t="shared" si="6"/>
        <v>3</v>
      </c>
      <c r="AI11" s="12" t="str">
        <f t="shared" si="7"/>
        <v>ІІІ ур</v>
      </c>
      <c r="AJ11" s="5">
        <f t="shared" si="8"/>
        <v>78</v>
      </c>
      <c r="AK11" s="7">
        <f t="shared" si="9"/>
        <v>3</v>
      </c>
      <c r="AL11" s="12" t="str">
        <f t="shared" si="10"/>
        <v>ІІІ ур</v>
      </c>
    </row>
    <row r="12" spans="1:39">
      <c r="B12" s="1">
        <v>4</v>
      </c>
      <c r="C12" s="14" t="s">
        <v>105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4">
        <f t="shared" si="3"/>
        <v>21</v>
      </c>
      <c r="L12" s="6">
        <f t="shared" si="4"/>
        <v>3</v>
      </c>
      <c r="M12" s="12" t="str">
        <f t="shared" si="0"/>
        <v>ІІІ ур</v>
      </c>
      <c r="N12" s="1">
        <v>3</v>
      </c>
      <c r="O12" s="1">
        <v>3</v>
      </c>
      <c r="P12" s="1">
        <v>3</v>
      </c>
      <c r="Q12" s="1">
        <v>3</v>
      </c>
      <c r="R12" s="1">
        <v>3</v>
      </c>
      <c r="S12" s="1">
        <v>3</v>
      </c>
      <c r="T12" s="1">
        <v>3</v>
      </c>
      <c r="U12" s="1">
        <v>3</v>
      </c>
      <c r="V12" s="1">
        <v>3</v>
      </c>
      <c r="W12" s="1">
        <v>3</v>
      </c>
      <c r="X12" s="1">
        <v>3</v>
      </c>
      <c r="Y12" s="1">
        <v>3</v>
      </c>
      <c r="Z12" s="1">
        <v>3</v>
      </c>
      <c r="AA12" s="1">
        <v>3</v>
      </c>
      <c r="AB12" s="1">
        <v>3</v>
      </c>
      <c r="AC12" s="1">
        <v>3</v>
      </c>
      <c r="AD12" s="1">
        <v>3</v>
      </c>
      <c r="AE12" s="1">
        <v>3</v>
      </c>
      <c r="AF12" s="1">
        <v>3</v>
      </c>
      <c r="AG12" s="4">
        <f t="shared" si="5"/>
        <v>57</v>
      </c>
      <c r="AH12" s="6">
        <f t="shared" si="6"/>
        <v>3</v>
      </c>
      <c r="AI12" s="12" t="str">
        <f t="shared" si="7"/>
        <v>ІІІ ур</v>
      </c>
      <c r="AJ12" s="5">
        <f t="shared" si="8"/>
        <v>78</v>
      </c>
      <c r="AK12" s="7">
        <f t="shared" si="9"/>
        <v>3</v>
      </c>
      <c r="AL12" s="12" t="str">
        <f t="shared" si="10"/>
        <v>ІІІ ур</v>
      </c>
    </row>
    <row r="13" spans="1:39">
      <c r="B13" s="1">
        <v>5</v>
      </c>
      <c r="C13" s="14" t="s">
        <v>106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4">
        <f t="shared" si="3"/>
        <v>21</v>
      </c>
      <c r="L13" s="6">
        <f t="shared" si="4"/>
        <v>3</v>
      </c>
      <c r="M13" s="12" t="str">
        <f t="shared" si="0"/>
        <v>ІІІ ур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1">
        <v>3</v>
      </c>
      <c r="AA13" s="1">
        <v>3</v>
      </c>
      <c r="AB13" s="1">
        <v>3</v>
      </c>
      <c r="AC13" s="1">
        <v>3</v>
      </c>
      <c r="AD13" s="1">
        <v>3</v>
      </c>
      <c r="AE13" s="1">
        <v>3</v>
      </c>
      <c r="AF13" s="1">
        <v>3</v>
      </c>
      <c r="AG13" s="4">
        <f t="shared" si="5"/>
        <v>57</v>
      </c>
      <c r="AH13" s="6">
        <f t="shared" si="6"/>
        <v>3</v>
      </c>
      <c r="AI13" s="12" t="str">
        <f t="shared" si="7"/>
        <v>ІІІ ур</v>
      </c>
      <c r="AJ13" s="5">
        <f t="shared" si="8"/>
        <v>78</v>
      </c>
      <c r="AK13" s="7">
        <f t="shared" si="9"/>
        <v>3</v>
      </c>
      <c r="AL13" s="12" t="str">
        <f t="shared" si="10"/>
        <v>ІІІ ур</v>
      </c>
    </row>
    <row r="14" spans="1:39">
      <c r="B14" s="1">
        <v>6</v>
      </c>
      <c r="C14" s="14" t="s">
        <v>108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4">
        <f t="shared" si="3"/>
        <v>21</v>
      </c>
      <c r="L14" s="6">
        <f t="shared" si="4"/>
        <v>3</v>
      </c>
      <c r="M14" s="12" t="str">
        <f t="shared" si="0"/>
        <v>ІІІ ур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">
        <v>3</v>
      </c>
      <c r="W14" s="1">
        <v>3</v>
      </c>
      <c r="X14" s="1">
        <v>3</v>
      </c>
      <c r="Y14" s="1">
        <v>3</v>
      </c>
      <c r="Z14" s="1">
        <v>3</v>
      </c>
      <c r="AA14" s="1">
        <v>3</v>
      </c>
      <c r="AB14" s="1">
        <v>3</v>
      </c>
      <c r="AC14" s="1">
        <v>3</v>
      </c>
      <c r="AD14" s="1">
        <v>3</v>
      </c>
      <c r="AE14" s="1">
        <v>3</v>
      </c>
      <c r="AF14" s="1">
        <v>3</v>
      </c>
      <c r="AG14" s="4">
        <f t="shared" si="5"/>
        <v>57</v>
      </c>
      <c r="AH14" s="6">
        <f t="shared" si="6"/>
        <v>3</v>
      </c>
      <c r="AI14" s="12" t="str">
        <f t="shared" si="7"/>
        <v>ІІІ ур</v>
      </c>
      <c r="AJ14" s="5">
        <f t="shared" si="8"/>
        <v>78</v>
      </c>
      <c r="AK14" s="7">
        <f t="shared" si="9"/>
        <v>3</v>
      </c>
      <c r="AL14" s="12" t="str">
        <f t="shared" si="10"/>
        <v>ІІІ ур</v>
      </c>
    </row>
    <row r="15" spans="1:39">
      <c r="B15" s="1">
        <v>7</v>
      </c>
      <c r="C15" s="1" t="s">
        <v>92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4">
        <f t="shared" si="3"/>
        <v>21</v>
      </c>
      <c r="L15" s="6">
        <f t="shared" si="4"/>
        <v>3</v>
      </c>
      <c r="M15" s="12" t="str">
        <f t="shared" si="0"/>
        <v>ІІІ ур</v>
      </c>
      <c r="N15" s="1">
        <v>3</v>
      </c>
      <c r="O15" s="1">
        <v>3</v>
      </c>
      <c r="P15" s="1">
        <v>3</v>
      </c>
      <c r="Q15" s="1">
        <v>3</v>
      </c>
      <c r="R15" s="1">
        <v>3</v>
      </c>
      <c r="S15" s="1">
        <v>3</v>
      </c>
      <c r="T15" s="1">
        <v>3</v>
      </c>
      <c r="U15" s="1">
        <v>3</v>
      </c>
      <c r="V15" s="1">
        <v>3</v>
      </c>
      <c r="W15" s="1">
        <v>3</v>
      </c>
      <c r="X15" s="1">
        <v>3</v>
      </c>
      <c r="Y15" s="1">
        <v>3</v>
      </c>
      <c r="Z15" s="1">
        <v>3</v>
      </c>
      <c r="AA15" s="1">
        <v>3</v>
      </c>
      <c r="AB15" s="1">
        <v>3</v>
      </c>
      <c r="AC15" s="1">
        <v>3</v>
      </c>
      <c r="AD15" s="1">
        <v>3</v>
      </c>
      <c r="AE15" s="1">
        <v>3</v>
      </c>
      <c r="AF15" s="1">
        <v>3</v>
      </c>
      <c r="AG15" s="4">
        <f t="shared" si="5"/>
        <v>57</v>
      </c>
      <c r="AH15" s="6">
        <f t="shared" si="6"/>
        <v>3</v>
      </c>
      <c r="AI15" s="12" t="str">
        <f t="shared" si="7"/>
        <v>ІІІ ур</v>
      </c>
      <c r="AJ15" s="5">
        <f t="shared" si="8"/>
        <v>78</v>
      </c>
      <c r="AK15" s="7">
        <f t="shared" si="9"/>
        <v>3</v>
      </c>
      <c r="AL15" s="12" t="str">
        <f t="shared" si="10"/>
        <v>ІІІ ур</v>
      </c>
    </row>
    <row r="16" spans="1:39">
      <c r="B16" s="1">
        <v>8</v>
      </c>
      <c r="C16" s="1" t="s">
        <v>93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4">
        <f t="shared" si="3"/>
        <v>21</v>
      </c>
      <c r="L16" s="6">
        <f t="shared" si="4"/>
        <v>3</v>
      </c>
      <c r="M16" s="12" t="str">
        <f t="shared" si="0"/>
        <v>ІІІ ур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1">
        <v>3</v>
      </c>
      <c r="T16" s="1">
        <v>3</v>
      </c>
      <c r="U16" s="1">
        <v>3</v>
      </c>
      <c r="V16" s="1">
        <v>3</v>
      </c>
      <c r="W16" s="1">
        <v>3</v>
      </c>
      <c r="X16" s="1">
        <v>3</v>
      </c>
      <c r="Y16" s="1">
        <v>3</v>
      </c>
      <c r="Z16" s="1">
        <v>3</v>
      </c>
      <c r="AA16" s="1">
        <v>3</v>
      </c>
      <c r="AB16" s="1">
        <v>3</v>
      </c>
      <c r="AC16" s="1">
        <v>3</v>
      </c>
      <c r="AD16" s="1">
        <v>3</v>
      </c>
      <c r="AE16" s="1">
        <v>3</v>
      </c>
      <c r="AF16" s="1">
        <v>3</v>
      </c>
      <c r="AG16" s="4">
        <f t="shared" si="5"/>
        <v>57</v>
      </c>
      <c r="AH16" s="6">
        <f t="shared" si="6"/>
        <v>3</v>
      </c>
      <c r="AI16" s="12" t="str">
        <f t="shared" si="7"/>
        <v>ІІІ ур</v>
      </c>
      <c r="AJ16" s="5">
        <f t="shared" si="8"/>
        <v>78</v>
      </c>
      <c r="AK16" s="7">
        <f t="shared" si="9"/>
        <v>3</v>
      </c>
      <c r="AL16" s="12" t="str">
        <f t="shared" si="10"/>
        <v>ІІІ ур</v>
      </c>
    </row>
    <row r="17" spans="2:38">
      <c r="B17" s="1">
        <v>9</v>
      </c>
      <c r="C17" s="1" t="s">
        <v>94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4">
        <f t="shared" si="3"/>
        <v>21</v>
      </c>
      <c r="L17" s="6">
        <f t="shared" si="4"/>
        <v>3</v>
      </c>
      <c r="M17" s="12" t="str">
        <f t="shared" si="0"/>
        <v>ІІІ ур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1">
        <v>3</v>
      </c>
      <c r="U17" s="1">
        <v>3</v>
      </c>
      <c r="V17" s="1">
        <v>3</v>
      </c>
      <c r="W17" s="1">
        <v>3</v>
      </c>
      <c r="X17" s="1">
        <v>3</v>
      </c>
      <c r="Y17" s="1">
        <v>3</v>
      </c>
      <c r="Z17" s="1">
        <v>3</v>
      </c>
      <c r="AA17" s="1">
        <v>3</v>
      </c>
      <c r="AB17" s="1">
        <v>3</v>
      </c>
      <c r="AC17" s="1">
        <v>3</v>
      </c>
      <c r="AD17" s="1">
        <v>3</v>
      </c>
      <c r="AE17" s="1">
        <v>3</v>
      </c>
      <c r="AF17" s="1">
        <v>3</v>
      </c>
      <c r="AG17" s="4">
        <f t="shared" si="5"/>
        <v>57</v>
      </c>
      <c r="AH17" s="6">
        <f t="shared" si="6"/>
        <v>3</v>
      </c>
      <c r="AI17" s="12" t="str">
        <f t="shared" si="7"/>
        <v>ІІІ ур</v>
      </c>
      <c r="AJ17" s="5">
        <f t="shared" si="8"/>
        <v>78</v>
      </c>
      <c r="AK17" s="7">
        <f t="shared" si="9"/>
        <v>3</v>
      </c>
      <c r="AL17" s="12" t="str">
        <f t="shared" si="10"/>
        <v>ІІІ ур</v>
      </c>
    </row>
    <row r="18" spans="2:38">
      <c r="B18" s="1">
        <v>10</v>
      </c>
      <c r="C18" s="14" t="s">
        <v>109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4">
        <f t="shared" si="3"/>
        <v>21</v>
      </c>
      <c r="L18" s="6">
        <f t="shared" si="4"/>
        <v>3</v>
      </c>
      <c r="M18" s="12" t="str">
        <f t="shared" si="0"/>
        <v>ІІІ ур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3</v>
      </c>
      <c r="U18" s="1">
        <v>3</v>
      </c>
      <c r="V18" s="1">
        <v>3</v>
      </c>
      <c r="W18" s="1">
        <v>3</v>
      </c>
      <c r="X18" s="1">
        <v>3</v>
      </c>
      <c r="Y18" s="1">
        <v>3</v>
      </c>
      <c r="Z18" s="1">
        <v>3</v>
      </c>
      <c r="AA18" s="1">
        <v>3</v>
      </c>
      <c r="AB18" s="1">
        <v>3</v>
      </c>
      <c r="AC18" s="1">
        <v>3</v>
      </c>
      <c r="AD18" s="1">
        <v>3</v>
      </c>
      <c r="AE18" s="1">
        <v>3</v>
      </c>
      <c r="AF18" s="1">
        <v>3</v>
      </c>
      <c r="AG18" s="4">
        <f t="shared" si="5"/>
        <v>57</v>
      </c>
      <c r="AH18" s="6">
        <f t="shared" si="6"/>
        <v>3</v>
      </c>
      <c r="AI18" s="12" t="str">
        <f t="shared" si="7"/>
        <v>ІІІ ур</v>
      </c>
      <c r="AJ18" s="5">
        <f t="shared" si="8"/>
        <v>78</v>
      </c>
      <c r="AK18" s="7">
        <f t="shared" si="9"/>
        <v>3</v>
      </c>
      <c r="AL18" s="12" t="str">
        <f t="shared" si="10"/>
        <v>ІІІ ур</v>
      </c>
    </row>
    <row r="19" spans="2:38">
      <c r="B19" s="1">
        <v>11</v>
      </c>
      <c r="C19" s="1" t="s">
        <v>104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4">
        <f t="shared" si="3"/>
        <v>21</v>
      </c>
      <c r="L19" s="6">
        <f t="shared" si="4"/>
        <v>3</v>
      </c>
      <c r="M19" s="12" t="str">
        <f t="shared" si="0"/>
        <v>ІІІ ур</v>
      </c>
      <c r="N19" s="1">
        <v>3</v>
      </c>
      <c r="O19" s="1">
        <v>3</v>
      </c>
      <c r="P19" s="1">
        <v>3</v>
      </c>
      <c r="Q19" s="1">
        <v>3</v>
      </c>
      <c r="R19" s="1">
        <v>3</v>
      </c>
      <c r="S19" s="1">
        <v>3</v>
      </c>
      <c r="T19" s="1">
        <v>3</v>
      </c>
      <c r="U19" s="1">
        <v>3</v>
      </c>
      <c r="V19" s="1">
        <v>3</v>
      </c>
      <c r="W19" s="1">
        <v>3</v>
      </c>
      <c r="X19" s="1">
        <v>3</v>
      </c>
      <c r="Y19" s="1">
        <v>3</v>
      </c>
      <c r="Z19" s="1">
        <v>3</v>
      </c>
      <c r="AA19" s="1">
        <v>3</v>
      </c>
      <c r="AB19" s="1">
        <v>3</v>
      </c>
      <c r="AC19" s="1">
        <v>3</v>
      </c>
      <c r="AD19" s="1">
        <v>3</v>
      </c>
      <c r="AE19" s="1">
        <v>3</v>
      </c>
      <c r="AF19" s="1">
        <v>3</v>
      </c>
      <c r="AG19" s="4">
        <f t="shared" si="5"/>
        <v>57</v>
      </c>
      <c r="AH19" s="6">
        <f t="shared" si="6"/>
        <v>3</v>
      </c>
      <c r="AI19" s="12" t="str">
        <f t="shared" si="7"/>
        <v>ІІІ ур</v>
      </c>
      <c r="AJ19" s="5">
        <f t="shared" si="8"/>
        <v>78</v>
      </c>
      <c r="AK19" s="7">
        <f t="shared" si="9"/>
        <v>3</v>
      </c>
      <c r="AL19" s="12" t="str">
        <f t="shared" si="10"/>
        <v>ІІІ ур</v>
      </c>
    </row>
    <row r="20" spans="2:38">
      <c r="B20" s="1">
        <v>12</v>
      </c>
      <c r="C20" s="14" t="s">
        <v>107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4">
        <f t="shared" si="3"/>
        <v>21</v>
      </c>
      <c r="L20" s="6">
        <f t="shared" si="4"/>
        <v>3</v>
      </c>
      <c r="M20" s="12" t="str">
        <f t="shared" si="0"/>
        <v>ІІІ ур</v>
      </c>
      <c r="N20" s="1">
        <v>3</v>
      </c>
      <c r="O20" s="1">
        <v>3</v>
      </c>
      <c r="P20" s="1">
        <v>3</v>
      </c>
      <c r="Q20" s="1">
        <v>3</v>
      </c>
      <c r="R20" s="1">
        <v>3</v>
      </c>
      <c r="S20" s="1">
        <v>3</v>
      </c>
      <c r="T20" s="1">
        <v>3</v>
      </c>
      <c r="U20" s="1">
        <v>3</v>
      </c>
      <c r="V20" s="1">
        <v>3</v>
      </c>
      <c r="W20" s="1">
        <v>3</v>
      </c>
      <c r="X20" s="1">
        <v>3</v>
      </c>
      <c r="Y20" s="1">
        <v>3</v>
      </c>
      <c r="Z20" s="1">
        <v>3</v>
      </c>
      <c r="AA20" s="1">
        <v>3</v>
      </c>
      <c r="AB20" s="1">
        <v>3</v>
      </c>
      <c r="AC20" s="1">
        <v>3</v>
      </c>
      <c r="AD20" s="1">
        <v>3</v>
      </c>
      <c r="AE20" s="1">
        <v>3</v>
      </c>
      <c r="AF20" s="1">
        <v>3</v>
      </c>
      <c r="AG20" s="4">
        <f t="shared" si="5"/>
        <v>57</v>
      </c>
      <c r="AH20" s="6">
        <f t="shared" si="6"/>
        <v>3</v>
      </c>
      <c r="AI20" s="12" t="str">
        <f t="shared" si="7"/>
        <v>ІІІ ур</v>
      </c>
      <c r="AJ20" s="5">
        <f t="shared" si="8"/>
        <v>78</v>
      </c>
      <c r="AK20" s="7">
        <f t="shared" si="9"/>
        <v>3</v>
      </c>
      <c r="AL20" s="12" t="str">
        <f t="shared" si="10"/>
        <v>ІІІ ур</v>
      </c>
    </row>
    <row r="21" spans="2:38">
      <c r="B21" s="1">
        <v>13</v>
      </c>
      <c r="C21" s="1" t="s">
        <v>96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4">
        <f t="shared" si="3"/>
        <v>21</v>
      </c>
      <c r="L21" s="6">
        <f t="shared" si="4"/>
        <v>3</v>
      </c>
      <c r="M21" s="12" t="str">
        <f t="shared" si="0"/>
        <v>ІІІ ур</v>
      </c>
      <c r="N21" s="1">
        <v>3</v>
      </c>
      <c r="O21" s="1">
        <v>3</v>
      </c>
      <c r="P21" s="1">
        <v>3</v>
      </c>
      <c r="Q21" s="1">
        <v>3</v>
      </c>
      <c r="R21" s="1">
        <v>3</v>
      </c>
      <c r="S21" s="1">
        <v>3</v>
      </c>
      <c r="T21" s="1">
        <v>3</v>
      </c>
      <c r="U21" s="1">
        <v>3</v>
      </c>
      <c r="V21" s="1">
        <v>3</v>
      </c>
      <c r="W21" s="1">
        <v>3</v>
      </c>
      <c r="X21" s="1">
        <v>3</v>
      </c>
      <c r="Y21" s="1">
        <v>3</v>
      </c>
      <c r="Z21" s="1">
        <v>3</v>
      </c>
      <c r="AA21" s="1">
        <v>3</v>
      </c>
      <c r="AB21" s="1">
        <v>3</v>
      </c>
      <c r="AC21" s="1">
        <v>3</v>
      </c>
      <c r="AD21" s="1">
        <v>3</v>
      </c>
      <c r="AE21" s="1">
        <v>3</v>
      </c>
      <c r="AF21" s="1">
        <v>3</v>
      </c>
      <c r="AG21" s="4">
        <f t="shared" si="5"/>
        <v>57</v>
      </c>
      <c r="AH21" s="6">
        <f t="shared" si="6"/>
        <v>3</v>
      </c>
      <c r="AI21" s="12" t="str">
        <f t="shared" si="7"/>
        <v>ІІІ ур</v>
      </c>
      <c r="AJ21" s="5">
        <f t="shared" si="8"/>
        <v>78</v>
      </c>
      <c r="AK21" s="7">
        <f t="shared" si="9"/>
        <v>3</v>
      </c>
      <c r="AL21" s="12" t="str">
        <f t="shared" si="10"/>
        <v>ІІІ ур</v>
      </c>
    </row>
    <row r="22" spans="2:38">
      <c r="B22" s="1">
        <v>14</v>
      </c>
      <c r="C22" s="1" t="s">
        <v>97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4">
        <f t="shared" si="3"/>
        <v>21</v>
      </c>
      <c r="L22" s="6">
        <f t="shared" si="4"/>
        <v>3</v>
      </c>
      <c r="M22" s="12" t="str">
        <f t="shared" si="0"/>
        <v>ІІІ ур</v>
      </c>
      <c r="N22" s="1">
        <v>3</v>
      </c>
      <c r="O22" s="1">
        <v>3</v>
      </c>
      <c r="P22" s="1">
        <v>3</v>
      </c>
      <c r="Q22" s="1">
        <v>3</v>
      </c>
      <c r="R22" s="1">
        <v>3</v>
      </c>
      <c r="S22" s="1">
        <v>3</v>
      </c>
      <c r="T22" s="1">
        <v>3</v>
      </c>
      <c r="U22" s="1">
        <v>3</v>
      </c>
      <c r="V22" s="1">
        <v>3</v>
      </c>
      <c r="W22" s="1">
        <v>3</v>
      </c>
      <c r="X22" s="1">
        <v>3</v>
      </c>
      <c r="Y22" s="1">
        <v>3</v>
      </c>
      <c r="Z22" s="1">
        <v>3</v>
      </c>
      <c r="AA22" s="1">
        <v>3</v>
      </c>
      <c r="AB22" s="1">
        <v>3</v>
      </c>
      <c r="AC22" s="1">
        <v>3</v>
      </c>
      <c r="AD22" s="1">
        <v>3</v>
      </c>
      <c r="AE22" s="1">
        <v>3</v>
      </c>
      <c r="AF22" s="1">
        <v>3</v>
      </c>
      <c r="AG22" s="4">
        <f t="shared" si="5"/>
        <v>57</v>
      </c>
      <c r="AH22" s="6">
        <f t="shared" si="6"/>
        <v>3</v>
      </c>
      <c r="AI22" s="12" t="str">
        <f t="shared" si="7"/>
        <v>ІІІ ур</v>
      </c>
      <c r="AJ22" s="5">
        <f t="shared" si="8"/>
        <v>78</v>
      </c>
      <c r="AK22" s="7">
        <f t="shared" si="9"/>
        <v>3</v>
      </c>
      <c r="AL22" s="12" t="str">
        <f t="shared" si="10"/>
        <v>ІІІ ур</v>
      </c>
    </row>
    <row r="23" spans="2:38">
      <c r="B23" s="1">
        <v>15</v>
      </c>
      <c r="C23" s="1" t="s">
        <v>98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4">
        <f t="shared" si="3"/>
        <v>21</v>
      </c>
      <c r="L23" s="6">
        <f t="shared" si="4"/>
        <v>3</v>
      </c>
      <c r="M23" s="12" t="str">
        <f t="shared" ref="M23:M31" si="11">IF(D23="","",VLOOKUP(L23,$J$98:$K$100,2,TRUE))</f>
        <v>ІІІ ур</v>
      </c>
      <c r="N23" s="1">
        <v>3</v>
      </c>
      <c r="O23" s="1">
        <v>3</v>
      </c>
      <c r="P23" s="1">
        <v>3</v>
      </c>
      <c r="Q23" s="1">
        <v>3</v>
      </c>
      <c r="R23" s="1">
        <v>3</v>
      </c>
      <c r="S23" s="1">
        <v>3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1">
        <v>3</v>
      </c>
      <c r="AB23" s="1">
        <v>3</v>
      </c>
      <c r="AC23" s="1">
        <v>3</v>
      </c>
      <c r="AD23" s="1">
        <v>3</v>
      </c>
      <c r="AE23" s="1">
        <v>3</v>
      </c>
      <c r="AF23" s="1">
        <v>3</v>
      </c>
      <c r="AG23" s="4">
        <f t="shared" si="5"/>
        <v>57</v>
      </c>
      <c r="AH23" s="6">
        <f t="shared" si="6"/>
        <v>3</v>
      </c>
      <c r="AI23" s="12" t="str">
        <f t="shared" ref="AI23:AI31" si="12">IF(Y23="","",VLOOKUP(AH23,$J$98:$K$100,2,TRUE))</f>
        <v>ІІІ ур</v>
      </c>
      <c r="AJ23" s="5">
        <f t="shared" si="8"/>
        <v>78</v>
      </c>
      <c r="AK23" s="7">
        <f t="shared" si="9"/>
        <v>3</v>
      </c>
      <c r="AL23" s="12" t="str">
        <f t="shared" ref="AL23:AL31" si="13">IF(AD23="","",VLOOKUP(AK23,$J$98:$K$100,2,TRUE))</f>
        <v>ІІІ ур</v>
      </c>
    </row>
    <row r="24" spans="2:38">
      <c r="B24" s="1">
        <v>16</v>
      </c>
      <c r="C24" s="1" t="s">
        <v>99</v>
      </c>
      <c r="D24" s="1">
        <v>3</v>
      </c>
      <c r="E24" s="1">
        <v>3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4">
        <f t="shared" si="3"/>
        <v>21</v>
      </c>
      <c r="L24" s="6">
        <f t="shared" si="4"/>
        <v>3</v>
      </c>
      <c r="M24" s="12" t="str">
        <f t="shared" si="11"/>
        <v>ІІІ ур</v>
      </c>
      <c r="N24" s="1">
        <v>3</v>
      </c>
      <c r="O24" s="1">
        <v>3</v>
      </c>
      <c r="P24" s="1">
        <v>3</v>
      </c>
      <c r="Q24" s="1">
        <v>3</v>
      </c>
      <c r="R24" s="1">
        <v>3</v>
      </c>
      <c r="S24" s="1">
        <v>3</v>
      </c>
      <c r="T24" s="1">
        <v>3</v>
      </c>
      <c r="U24" s="1">
        <v>3</v>
      </c>
      <c r="V24" s="1">
        <v>3</v>
      </c>
      <c r="W24" s="1">
        <v>3</v>
      </c>
      <c r="X24" s="1">
        <v>3</v>
      </c>
      <c r="Y24" s="1">
        <v>3</v>
      </c>
      <c r="Z24" s="1">
        <v>3</v>
      </c>
      <c r="AA24" s="1">
        <v>3</v>
      </c>
      <c r="AB24" s="1">
        <v>3</v>
      </c>
      <c r="AC24" s="1">
        <v>3</v>
      </c>
      <c r="AD24" s="1">
        <v>3</v>
      </c>
      <c r="AE24" s="1">
        <v>3</v>
      </c>
      <c r="AF24" s="1">
        <v>3</v>
      </c>
      <c r="AG24" s="4">
        <f t="shared" si="5"/>
        <v>57</v>
      </c>
      <c r="AH24" s="6">
        <f t="shared" si="6"/>
        <v>3</v>
      </c>
      <c r="AI24" s="12" t="str">
        <f t="shared" si="12"/>
        <v>ІІІ ур</v>
      </c>
      <c r="AJ24" s="5">
        <f t="shared" si="8"/>
        <v>78</v>
      </c>
      <c r="AK24" s="7">
        <f t="shared" si="9"/>
        <v>3</v>
      </c>
      <c r="AL24" s="12" t="str">
        <f t="shared" si="13"/>
        <v>ІІІ ур</v>
      </c>
    </row>
    <row r="25" spans="2:38">
      <c r="B25" s="1">
        <v>17</v>
      </c>
      <c r="C25" s="1" t="s">
        <v>100</v>
      </c>
      <c r="D25" s="1">
        <v>3</v>
      </c>
      <c r="E25" s="1">
        <v>3</v>
      </c>
      <c r="F25" s="1">
        <v>3</v>
      </c>
      <c r="G25" s="1">
        <v>3</v>
      </c>
      <c r="H25" s="1">
        <v>3</v>
      </c>
      <c r="I25" s="1">
        <v>3</v>
      </c>
      <c r="J25" s="1">
        <v>3</v>
      </c>
      <c r="K25" s="4">
        <f t="shared" si="3"/>
        <v>21</v>
      </c>
      <c r="L25" s="6">
        <f t="shared" si="4"/>
        <v>3</v>
      </c>
      <c r="M25" s="12" t="str">
        <f t="shared" si="11"/>
        <v>ІІІ ур</v>
      </c>
      <c r="N25" s="1">
        <v>3</v>
      </c>
      <c r="O25" s="1">
        <v>3</v>
      </c>
      <c r="P25" s="1">
        <v>3</v>
      </c>
      <c r="Q25" s="1">
        <v>3</v>
      </c>
      <c r="R25" s="1">
        <v>3</v>
      </c>
      <c r="S25" s="1">
        <v>3</v>
      </c>
      <c r="T25" s="1">
        <v>3</v>
      </c>
      <c r="U25" s="1">
        <v>3</v>
      </c>
      <c r="V25" s="1">
        <v>3</v>
      </c>
      <c r="W25" s="1">
        <v>3</v>
      </c>
      <c r="X25" s="1">
        <v>3</v>
      </c>
      <c r="Y25" s="1">
        <v>3</v>
      </c>
      <c r="Z25" s="1">
        <v>3</v>
      </c>
      <c r="AA25" s="1">
        <v>3</v>
      </c>
      <c r="AB25" s="1">
        <v>3</v>
      </c>
      <c r="AC25" s="1">
        <v>3</v>
      </c>
      <c r="AD25" s="1">
        <v>3</v>
      </c>
      <c r="AE25" s="1">
        <v>3</v>
      </c>
      <c r="AF25" s="1">
        <v>3</v>
      </c>
      <c r="AG25" s="4">
        <f t="shared" si="5"/>
        <v>57</v>
      </c>
      <c r="AH25" s="6">
        <f t="shared" si="6"/>
        <v>3</v>
      </c>
      <c r="AI25" s="12" t="str">
        <f t="shared" si="12"/>
        <v>ІІІ ур</v>
      </c>
      <c r="AJ25" s="5">
        <f t="shared" si="8"/>
        <v>78</v>
      </c>
      <c r="AK25" s="7">
        <f t="shared" si="9"/>
        <v>3</v>
      </c>
      <c r="AL25" s="12" t="str">
        <f t="shared" si="13"/>
        <v>ІІІ ур</v>
      </c>
    </row>
    <row r="26" spans="2:38">
      <c r="B26" s="1">
        <v>18</v>
      </c>
      <c r="C26" s="1" t="s">
        <v>110</v>
      </c>
      <c r="D26" s="1">
        <v>3</v>
      </c>
      <c r="E26" s="1">
        <v>3</v>
      </c>
      <c r="F26" s="1">
        <v>3</v>
      </c>
      <c r="G26" s="1">
        <v>3</v>
      </c>
      <c r="H26" s="1">
        <v>3</v>
      </c>
      <c r="I26" s="1">
        <v>3</v>
      </c>
      <c r="J26" s="1">
        <v>3</v>
      </c>
      <c r="K26" s="4">
        <f t="shared" si="3"/>
        <v>21</v>
      </c>
      <c r="L26" s="6">
        <f t="shared" si="4"/>
        <v>3</v>
      </c>
      <c r="M26" s="12" t="str">
        <f t="shared" si="11"/>
        <v>ІІІ ур</v>
      </c>
      <c r="N26" s="1">
        <v>3</v>
      </c>
      <c r="O26" s="1">
        <v>3</v>
      </c>
      <c r="P26" s="1">
        <v>3</v>
      </c>
      <c r="Q26" s="1">
        <v>3</v>
      </c>
      <c r="R26" s="1">
        <v>3</v>
      </c>
      <c r="S26" s="1">
        <v>3</v>
      </c>
      <c r="T26" s="1">
        <v>3</v>
      </c>
      <c r="U26" s="1">
        <v>3</v>
      </c>
      <c r="V26" s="1">
        <v>3</v>
      </c>
      <c r="W26" s="1">
        <v>3</v>
      </c>
      <c r="X26" s="1">
        <v>3</v>
      </c>
      <c r="Y26" s="1">
        <v>3</v>
      </c>
      <c r="Z26" s="1">
        <v>3</v>
      </c>
      <c r="AA26" s="1">
        <v>3</v>
      </c>
      <c r="AB26" s="1">
        <v>3</v>
      </c>
      <c r="AC26" s="1">
        <v>3</v>
      </c>
      <c r="AD26" s="1">
        <v>3</v>
      </c>
      <c r="AE26" s="1">
        <v>3</v>
      </c>
      <c r="AF26" s="1">
        <v>3</v>
      </c>
      <c r="AG26" s="4">
        <f t="shared" si="5"/>
        <v>57</v>
      </c>
      <c r="AH26" s="6">
        <f t="shared" si="6"/>
        <v>3</v>
      </c>
      <c r="AI26" s="12" t="str">
        <f t="shared" si="12"/>
        <v>ІІІ ур</v>
      </c>
      <c r="AJ26" s="5">
        <f t="shared" si="8"/>
        <v>78</v>
      </c>
      <c r="AK26" s="7">
        <f t="shared" si="9"/>
        <v>3</v>
      </c>
      <c r="AL26" s="12" t="str">
        <f t="shared" si="13"/>
        <v>ІІІ ур</v>
      </c>
    </row>
    <row r="27" spans="2:38">
      <c r="B27" s="1">
        <v>19</v>
      </c>
      <c r="C27" s="1" t="s">
        <v>111</v>
      </c>
      <c r="D27" s="1">
        <v>3</v>
      </c>
      <c r="E27" s="1">
        <v>3</v>
      </c>
      <c r="F27" s="1">
        <v>3</v>
      </c>
      <c r="G27" s="1">
        <v>3</v>
      </c>
      <c r="H27" s="1">
        <v>3</v>
      </c>
      <c r="I27" s="1">
        <v>3</v>
      </c>
      <c r="J27" s="1">
        <v>3</v>
      </c>
      <c r="K27" s="4">
        <f t="shared" si="3"/>
        <v>21</v>
      </c>
      <c r="L27" s="6">
        <f t="shared" si="4"/>
        <v>3</v>
      </c>
      <c r="M27" s="12" t="str">
        <f t="shared" si="11"/>
        <v>ІІІ ур</v>
      </c>
      <c r="N27" s="1">
        <v>3</v>
      </c>
      <c r="O27" s="1">
        <v>3</v>
      </c>
      <c r="P27" s="1">
        <v>3</v>
      </c>
      <c r="Q27" s="1">
        <v>3</v>
      </c>
      <c r="R27" s="1">
        <v>3</v>
      </c>
      <c r="S27" s="1">
        <v>3</v>
      </c>
      <c r="T27" s="1">
        <v>3</v>
      </c>
      <c r="U27" s="1">
        <v>3</v>
      </c>
      <c r="V27" s="1">
        <v>3</v>
      </c>
      <c r="W27" s="1">
        <v>3</v>
      </c>
      <c r="X27" s="1">
        <v>3</v>
      </c>
      <c r="Y27" s="1">
        <v>3</v>
      </c>
      <c r="Z27" s="1">
        <v>3</v>
      </c>
      <c r="AA27" s="1">
        <v>3</v>
      </c>
      <c r="AB27" s="1">
        <v>3</v>
      </c>
      <c r="AC27" s="1">
        <v>3</v>
      </c>
      <c r="AD27" s="1">
        <v>3</v>
      </c>
      <c r="AE27" s="1">
        <v>3</v>
      </c>
      <c r="AF27" s="1">
        <v>3</v>
      </c>
      <c r="AG27" s="4">
        <f t="shared" si="5"/>
        <v>57</v>
      </c>
      <c r="AH27" s="6">
        <f t="shared" si="6"/>
        <v>3</v>
      </c>
      <c r="AI27" s="12" t="str">
        <f t="shared" si="12"/>
        <v>ІІІ ур</v>
      </c>
      <c r="AJ27" s="5">
        <f t="shared" si="8"/>
        <v>78</v>
      </c>
      <c r="AK27" s="7">
        <f t="shared" si="9"/>
        <v>3</v>
      </c>
      <c r="AL27" s="12" t="str">
        <f t="shared" si="13"/>
        <v>ІІІ ур</v>
      </c>
    </row>
    <row r="28" spans="2:38">
      <c r="B28" s="1">
        <v>20</v>
      </c>
      <c r="C28" s="1" t="s">
        <v>112</v>
      </c>
      <c r="D28" s="1">
        <v>3</v>
      </c>
      <c r="E28" s="1">
        <v>3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4">
        <f t="shared" si="3"/>
        <v>21</v>
      </c>
      <c r="L28" s="6">
        <f t="shared" si="4"/>
        <v>3</v>
      </c>
      <c r="M28" s="12" t="str">
        <f t="shared" si="11"/>
        <v>ІІІ ур</v>
      </c>
      <c r="N28" s="1">
        <v>3</v>
      </c>
      <c r="O28" s="1">
        <v>3</v>
      </c>
      <c r="P28" s="1">
        <v>3</v>
      </c>
      <c r="Q28" s="1">
        <v>3</v>
      </c>
      <c r="R28" s="1">
        <v>3</v>
      </c>
      <c r="S28" s="1">
        <v>3</v>
      </c>
      <c r="T28" s="1">
        <v>3</v>
      </c>
      <c r="U28" s="1">
        <v>3</v>
      </c>
      <c r="V28" s="1">
        <v>3</v>
      </c>
      <c r="W28" s="1">
        <v>3</v>
      </c>
      <c r="X28" s="1">
        <v>3</v>
      </c>
      <c r="Y28" s="1">
        <v>3</v>
      </c>
      <c r="Z28" s="1">
        <v>3</v>
      </c>
      <c r="AA28" s="1">
        <v>3</v>
      </c>
      <c r="AB28" s="1">
        <v>3</v>
      </c>
      <c r="AC28" s="1">
        <v>3</v>
      </c>
      <c r="AD28" s="1">
        <v>3</v>
      </c>
      <c r="AE28" s="1">
        <v>3</v>
      </c>
      <c r="AF28" s="1">
        <v>3</v>
      </c>
      <c r="AG28" s="4">
        <f t="shared" si="5"/>
        <v>57</v>
      </c>
      <c r="AH28" s="6">
        <f t="shared" si="6"/>
        <v>3</v>
      </c>
      <c r="AI28" s="12" t="str">
        <f t="shared" si="12"/>
        <v>ІІІ ур</v>
      </c>
      <c r="AJ28" s="5">
        <f t="shared" si="8"/>
        <v>78</v>
      </c>
      <c r="AK28" s="7">
        <f t="shared" si="9"/>
        <v>3</v>
      </c>
      <c r="AL28" s="12" t="str">
        <f t="shared" si="13"/>
        <v>ІІІ ур</v>
      </c>
    </row>
    <row r="29" spans="2:38">
      <c r="B29" s="1">
        <v>21</v>
      </c>
      <c r="C29" s="14" t="s">
        <v>113</v>
      </c>
      <c r="D29" s="1">
        <v>3</v>
      </c>
      <c r="E29" s="1">
        <v>3</v>
      </c>
      <c r="F29" s="1">
        <v>3</v>
      </c>
      <c r="G29" s="1">
        <v>3</v>
      </c>
      <c r="H29" s="1">
        <v>3</v>
      </c>
      <c r="I29" s="1">
        <v>3</v>
      </c>
      <c r="J29" s="1">
        <v>3</v>
      </c>
      <c r="K29" s="4">
        <f t="shared" si="3"/>
        <v>21</v>
      </c>
      <c r="L29" s="6">
        <f t="shared" si="4"/>
        <v>3</v>
      </c>
      <c r="M29" s="12" t="str">
        <f t="shared" si="11"/>
        <v>ІІІ ур</v>
      </c>
      <c r="N29" s="1">
        <v>3</v>
      </c>
      <c r="O29" s="1">
        <v>3</v>
      </c>
      <c r="P29" s="1">
        <v>3</v>
      </c>
      <c r="Q29" s="1">
        <v>3</v>
      </c>
      <c r="R29" s="1">
        <v>3</v>
      </c>
      <c r="S29" s="1">
        <v>3</v>
      </c>
      <c r="T29" s="1">
        <v>3</v>
      </c>
      <c r="U29" s="1">
        <v>3</v>
      </c>
      <c r="V29" s="1">
        <v>3</v>
      </c>
      <c r="W29" s="1">
        <v>3</v>
      </c>
      <c r="X29" s="1">
        <v>3</v>
      </c>
      <c r="Y29" s="1">
        <v>3</v>
      </c>
      <c r="Z29" s="1">
        <v>3</v>
      </c>
      <c r="AA29" s="1">
        <v>3</v>
      </c>
      <c r="AB29" s="1">
        <v>3</v>
      </c>
      <c r="AC29" s="1">
        <v>3</v>
      </c>
      <c r="AD29" s="1">
        <v>3</v>
      </c>
      <c r="AE29" s="1">
        <v>3</v>
      </c>
      <c r="AF29" s="1">
        <v>3</v>
      </c>
      <c r="AG29" s="4">
        <f t="shared" si="5"/>
        <v>57</v>
      </c>
      <c r="AH29" s="6">
        <f t="shared" si="6"/>
        <v>3</v>
      </c>
      <c r="AI29" s="12" t="str">
        <f t="shared" si="12"/>
        <v>ІІІ ур</v>
      </c>
      <c r="AJ29" s="5">
        <f t="shared" si="8"/>
        <v>78</v>
      </c>
      <c r="AK29" s="7">
        <f t="shared" si="9"/>
        <v>3</v>
      </c>
      <c r="AL29" s="12" t="str">
        <f t="shared" si="13"/>
        <v>ІІІ ур</v>
      </c>
    </row>
    <row r="30" spans="2:38">
      <c r="B30" s="1">
        <v>22</v>
      </c>
      <c r="C30" s="1" t="s">
        <v>102</v>
      </c>
      <c r="D30" s="1">
        <v>3</v>
      </c>
      <c r="E30" s="1">
        <v>3</v>
      </c>
      <c r="F30" s="1">
        <v>3</v>
      </c>
      <c r="G30" s="1">
        <v>3</v>
      </c>
      <c r="H30" s="1">
        <v>3</v>
      </c>
      <c r="I30" s="1">
        <v>3</v>
      </c>
      <c r="J30" s="1">
        <v>3</v>
      </c>
      <c r="K30" s="4">
        <f t="shared" si="3"/>
        <v>21</v>
      </c>
      <c r="L30" s="6">
        <f t="shared" si="4"/>
        <v>3</v>
      </c>
      <c r="M30" s="12" t="str">
        <f t="shared" si="11"/>
        <v>ІІІ ур</v>
      </c>
      <c r="N30" s="1">
        <v>3</v>
      </c>
      <c r="O30" s="1">
        <v>3</v>
      </c>
      <c r="P30" s="1">
        <v>3</v>
      </c>
      <c r="Q30" s="1">
        <v>3</v>
      </c>
      <c r="R30" s="1">
        <v>3</v>
      </c>
      <c r="S30" s="1">
        <v>3</v>
      </c>
      <c r="T30" s="1">
        <v>3</v>
      </c>
      <c r="U30" s="1">
        <v>3</v>
      </c>
      <c r="V30" s="1">
        <v>3</v>
      </c>
      <c r="W30" s="1">
        <v>3</v>
      </c>
      <c r="X30" s="1">
        <v>3</v>
      </c>
      <c r="Y30" s="1">
        <v>3</v>
      </c>
      <c r="Z30" s="1">
        <v>3</v>
      </c>
      <c r="AA30" s="1">
        <v>3</v>
      </c>
      <c r="AB30" s="1">
        <v>3</v>
      </c>
      <c r="AC30" s="1">
        <v>3</v>
      </c>
      <c r="AD30" s="1">
        <v>3</v>
      </c>
      <c r="AE30" s="1">
        <v>3</v>
      </c>
      <c r="AF30" s="1">
        <v>3</v>
      </c>
      <c r="AG30" s="4">
        <f t="shared" si="5"/>
        <v>57</v>
      </c>
      <c r="AH30" s="6">
        <f t="shared" si="6"/>
        <v>3</v>
      </c>
      <c r="AI30" s="12" t="str">
        <f t="shared" si="12"/>
        <v>ІІІ ур</v>
      </c>
      <c r="AJ30" s="5">
        <f t="shared" si="8"/>
        <v>78</v>
      </c>
      <c r="AK30" s="7">
        <f t="shared" si="9"/>
        <v>3</v>
      </c>
      <c r="AL30" s="12" t="str">
        <f t="shared" si="13"/>
        <v>ІІІ ур</v>
      </c>
    </row>
    <row r="31" spans="2:38">
      <c r="B31" s="1">
        <v>23</v>
      </c>
      <c r="C31" s="1" t="s">
        <v>101</v>
      </c>
      <c r="D31" s="1">
        <v>3</v>
      </c>
      <c r="E31" s="1">
        <v>3</v>
      </c>
      <c r="F31" s="1">
        <v>3</v>
      </c>
      <c r="G31" s="1">
        <v>3</v>
      </c>
      <c r="H31" s="1">
        <v>3</v>
      </c>
      <c r="I31" s="1">
        <v>3</v>
      </c>
      <c r="J31" s="1">
        <v>3</v>
      </c>
      <c r="K31" s="4">
        <f t="shared" si="3"/>
        <v>21</v>
      </c>
      <c r="L31" s="6">
        <f t="shared" si="4"/>
        <v>3</v>
      </c>
      <c r="M31" s="12" t="str">
        <f t="shared" si="11"/>
        <v>ІІІ ур</v>
      </c>
      <c r="N31" s="1">
        <v>3</v>
      </c>
      <c r="O31" s="1">
        <v>3</v>
      </c>
      <c r="P31" s="1">
        <v>3</v>
      </c>
      <c r="Q31" s="1">
        <v>3</v>
      </c>
      <c r="R31" s="1">
        <v>3</v>
      </c>
      <c r="S31" s="1">
        <v>3</v>
      </c>
      <c r="T31" s="1">
        <v>3</v>
      </c>
      <c r="U31" s="1">
        <v>3</v>
      </c>
      <c r="V31" s="1">
        <v>3</v>
      </c>
      <c r="W31" s="1">
        <v>3</v>
      </c>
      <c r="X31" s="1">
        <v>3</v>
      </c>
      <c r="Y31" s="1">
        <v>3</v>
      </c>
      <c r="Z31" s="1">
        <v>3</v>
      </c>
      <c r="AA31" s="1">
        <v>3</v>
      </c>
      <c r="AB31" s="1">
        <v>3</v>
      </c>
      <c r="AC31" s="1">
        <v>3</v>
      </c>
      <c r="AD31" s="1">
        <v>3</v>
      </c>
      <c r="AE31" s="1">
        <v>3</v>
      </c>
      <c r="AF31" s="1">
        <v>3</v>
      </c>
      <c r="AG31" s="4">
        <f t="shared" si="5"/>
        <v>57</v>
      </c>
      <c r="AH31" s="6">
        <f t="shared" si="6"/>
        <v>3</v>
      </c>
      <c r="AI31" s="12" t="str">
        <f t="shared" si="12"/>
        <v>ІІІ ур</v>
      </c>
      <c r="AJ31" s="5">
        <f t="shared" si="8"/>
        <v>78</v>
      </c>
      <c r="AK31" s="7">
        <f t="shared" si="9"/>
        <v>3</v>
      </c>
      <c r="AL31" s="12" t="str">
        <f t="shared" si="13"/>
        <v>ІІІ ур</v>
      </c>
    </row>
    <row r="32" spans="2:38" ht="11.25" customHeight="1">
      <c r="B32" s="39"/>
      <c r="C32" s="39"/>
      <c r="D32" s="29"/>
      <c r="E32" s="30"/>
      <c r="F32" s="30"/>
      <c r="G32" s="30"/>
      <c r="H32" s="30"/>
      <c r="I32" s="30"/>
      <c r="J32" s="30"/>
      <c r="K32" s="31"/>
      <c r="L32" s="1" t="s">
        <v>11</v>
      </c>
      <c r="M32" s="10" t="s">
        <v>8</v>
      </c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9"/>
      <c r="Z32" s="30"/>
      <c r="AA32" s="30"/>
      <c r="AB32" s="30"/>
      <c r="AC32" s="30"/>
      <c r="AD32" s="30"/>
      <c r="AE32" s="30"/>
      <c r="AF32" s="30"/>
      <c r="AG32" s="31"/>
      <c r="AH32" s="1" t="s">
        <v>11</v>
      </c>
      <c r="AI32" s="10" t="s">
        <v>8</v>
      </c>
      <c r="AJ32" s="2"/>
      <c r="AK32" s="2"/>
      <c r="AL32" s="2"/>
    </row>
    <row r="33" spans="1:38">
      <c r="A33" t="s">
        <v>115</v>
      </c>
      <c r="B33" s="40"/>
      <c r="C33" s="40"/>
      <c r="D33" s="29" t="s">
        <v>17</v>
      </c>
      <c r="E33" s="30"/>
      <c r="F33" s="30"/>
      <c r="G33" s="30"/>
      <c r="H33" s="30"/>
      <c r="I33" s="30"/>
      <c r="J33" s="30"/>
      <c r="K33" s="31"/>
      <c r="L33" s="9">
        <v>23</v>
      </c>
      <c r="M33" s="9">
        <v>100</v>
      </c>
      <c r="N33" s="29" t="s">
        <v>17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9"/>
      <c r="Z33" s="30"/>
      <c r="AA33" s="30"/>
      <c r="AB33" s="30"/>
      <c r="AC33" s="30"/>
      <c r="AD33" s="30"/>
      <c r="AE33" s="30"/>
      <c r="AF33" s="30"/>
      <c r="AG33" s="31"/>
      <c r="AH33" s="9">
        <v>23</v>
      </c>
      <c r="AI33" s="9">
        <v>100</v>
      </c>
      <c r="AJ33" s="2"/>
      <c r="AK33" s="2"/>
      <c r="AL33" s="2"/>
    </row>
    <row r="34" spans="1:38">
      <c r="B34" s="40"/>
      <c r="C34" s="40"/>
      <c r="D34" s="29" t="s">
        <v>18</v>
      </c>
      <c r="E34" s="30"/>
      <c r="F34" s="30"/>
      <c r="G34" s="30"/>
      <c r="H34" s="30"/>
      <c r="I34" s="30"/>
      <c r="J34" s="30"/>
      <c r="K34" s="31"/>
      <c r="L34" s="11">
        <v>0</v>
      </c>
      <c r="M34" s="3">
        <v>0</v>
      </c>
      <c r="N34" s="29" t="s">
        <v>18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9"/>
      <c r="Z34" s="30"/>
      <c r="AA34" s="30"/>
      <c r="AB34" s="30"/>
      <c r="AC34" s="30"/>
      <c r="AD34" s="30"/>
      <c r="AE34" s="30"/>
      <c r="AF34" s="30"/>
      <c r="AG34" s="31"/>
      <c r="AH34" s="11">
        <v>0</v>
      </c>
      <c r="AI34" s="3">
        <f>(AH34/AH33)*100</f>
        <v>0</v>
      </c>
      <c r="AJ34" s="2"/>
      <c r="AK34" s="2"/>
      <c r="AL34" s="2"/>
    </row>
    <row r="35" spans="1:38">
      <c r="B35" s="40"/>
      <c r="C35" s="40"/>
      <c r="D35" s="29" t="s">
        <v>19</v>
      </c>
      <c r="E35" s="30"/>
      <c r="F35" s="30"/>
      <c r="G35" s="30"/>
      <c r="H35" s="30"/>
      <c r="I35" s="30"/>
      <c r="J35" s="30"/>
      <c r="K35" s="31"/>
      <c r="L35" s="11">
        <v>0</v>
      </c>
      <c r="M35" s="3">
        <v>0</v>
      </c>
      <c r="N35" s="29" t="s">
        <v>19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29"/>
      <c r="Z35" s="30"/>
      <c r="AA35" s="30"/>
      <c r="AB35" s="30"/>
      <c r="AC35" s="30"/>
      <c r="AD35" s="30"/>
      <c r="AE35" s="30"/>
      <c r="AF35" s="30"/>
      <c r="AG35" s="31"/>
      <c r="AH35" s="11">
        <v>0</v>
      </c>
      <c r="AI35" s="3">
        <f>(AH35/AH33)*100</f>
        <v>0</v>
      </c>
      <c r="AJ35" s="2"/>
      <c r="AK35" s="2"/>
      <c r="AL35" s="2"/>
    </row>
    <row r="36" spans="1:38">
      <c r="B36" s="40"/>
      <c r="C36" s="40"/>
      <c r="D36" s="29" t="s">
        <v>20</v>
      </c>
      <c r="E36" s="30"/>
      <c r="F36" s="30"/>
      <c r="G36" s="30"/>
      <c r="H36" s="30"/>
      <c r="I36" s="30"/>
      <c r="J36" s="30"/>
      <c r="K36" s="31"/>
      <c r="L36" s="11">
        <v>23</v>
      </c>
      <c r="M36" s="3">
        <f>(L36/L33)*100</f>
        <v>100</v>
      </c>
      <c r="N36" s="29" t="s">
        <v>20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9"/>
      <c r="Z36" s="30"/>
      <c r="AA36" s="30"/>
      <c r="AB36" s="30"/>
      <c r="AC36" s="30"/>
      <c r="AD36" s="30"/>
      <c r="AE36" s="30"/>
      <c r="AF36" s="30"/>
      <c r="AG36" s="31"/>
      <c r="AH36" s="11">
        <v>23</v>
      </c>
      <c r="AI36" s="3">
        <f>(AH36/AH33)*100</f>
        <v>100</v>
      </c>
      <c r="AJ36" s="2"/>
      <c r="AK36" s="2"/>
      <c r="AL36" s="2"/>
    </row>
    <row r="37" spans="1:38">
      <c r="B37" s="40"/>
      <c r="C37" s="40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1"/>
      <c r="AK37" s="1" t="s">
        <v>11</v>
      </c>
      <c r="AL37" s="10" t="s">
        <v>8</v>
      </c>
    </row>
    <row r="38" spans="1:38">
      <c r="B38" s="40"/>
      <c r="C38" s="40"/>
      <c r="D38" s="33" t="s">
        <v>21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5"/>
      <c r="AK38" s="9">
        <v>23</v>
      </c>
      <c r="AL38" s="9">
        <v>100</v>
      </c>
    </row>
    <row r="39" spans="1:38">
      <c r="B39" s="40"/>
      <c r="C39" s="40"/>
      <c r="D39" s="32" t="s">
        <v>24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11">
        <v>0</v>
      </c>
      <c r="AL39" s="3">
        <f>(AK39/AK38)*100</f>
        <v>0</v>
      </c>
    </row>
    <row r="40" spans="1:38">
      <c r="B40" s="40"/>
      <c r="C40" s="40"/>
      <c r="D40" s="32" t="s">
        <v>22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11">
        <v>0</v>
      </c>
      <c r="AL40" s="3">
        <f>(AK40/AK38)*100</f>
        <v>0</v>
      </c>
    </row>
    <row r="41" spans="1:38">
      <c r="B41" s="41"/>
      <c r="C41" s="41"/>
      <c r="D41" s="32" t="s">
        <v>23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11">
        <v>23</v>
      </c>
      <c r="AL41" s="3">
        <f>(AK41/AK38)*100</f>
        <v>100</v>
      </c>
    </row>
    <row r="98" spans="10:11">
      <c r="J98" s="8">
        <v>1</v>
      </c>
      <c r="K98" s="8" t="s">
        <v>14</v>
      </c>
    </row>
    <row r="99" spans="10:11">
      <c r="J99" s="8">
        <v>1.6</v>
      </c>
      <c r="K99" s="8" t="s">
        <v>15</v>
      </c>
    </row>
    <row r="100" spans="10:11">
      <c r="J100" s="8">
        <v>2.6</v>
      </c>
      <c r="K100" s="8" t="s">
        <v>16</v>
      </c>
    </row>
  </sheetData>
  <mergeCells count="39">
    <mergeCell ref="N35:X35"/>
    <mergeCell ref="N36:X36"/>
    <mergeCell ref="D37:AJ37"/>
    <mergeCell ref="Y36:AG36"/>
    <mergeCell ref="AG7:AG8"/>
    <mergeCell ref="AH7:AH8"/>
    <mergeCell ref="Y32:AG32"/>
    <mergeCell ref="Y33:AG33"/>
    <mergeCell ref="N7:AF7"/>
    <mergeCell ref="D39:AJ39"/>
    <mergeCell ref="D40:AJ40"/>
    <mergeCell ref="D41:AJ41"/>
    <mergeCell ref="B32:B41"/>
    <mergeCell ref="C32:C41"/>
    <mergeCell ref="D38:AJ38"/>
    <mergeCell ref="D32:K32"/>
    <mergeCell ref="D33:K33"/>
    <mergeCell ref="D34:K34"/>
    <mergeCell ref="D35:K35"/>
    <mergeCell ref="D36:K36"/>
    <mergeCell ref="N32:X32"/>
    <mergeCell ref="N33:X33"/>
    <mergeCell ref="Y34:AG34"/>
    <mergeCell ref="Y35:AG35"/>
    <mergeCell ref="N34:X34"/>
    <mergeCell ref="A2:AM2"/>
    <mergeCell ref="A3:AM3"/>
    <mergeCell ref="A4:AM4"/>
    <mergeCell ref="B6:AL6"/>
    <mergeCell ref="B7:B8"/>
    <mergeCell ref="C7:C8"/>
    <mergeCell ref="D7:J7"/>
    <mergeCell ref="AJ7:AJ8"/>
    <mergeCell ref="AK7:AK8"/>
    <mergeCell ref="AL7:AL8"/>
    <mergeCell ref="K7:K8"/>
    <mergeCell ref="L7:L8"/>
    <mergeCell ref="AI7:AI8"/>
    <mergeCell ref="M7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5-6 старт</vt:lpstr>
      <vt:lpstr>5-6 промежуток</vt:lpstr>
      <vt:lpstr>5-6 итог</vt:lpstr>
      <vt:lpstr>'5-6 старт'!Область_печати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2023-03-28T18:55:11Z</dcterms:modified>
</cp:coreProperties>
</file>