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115" windowHeight="8010" activeTab="1"/>
  </bookViews>
  <sheets>
    <sheet name="старт" sheetId="1" r:id="rId1"/>
    <sheet name="промежуток" sheetId="2" r:id="rId2"/>
    <sheet name="итог" sheetId="3" r:id="rId3"/>
  </sheets>
  <calcPr calcId="124519"/>
</workbook>
</file>

<file path=xl/calcChain.xml><?xml version="1.0" encoding="utf-8"?>
<calcChain xmlns="http://schemas.openxmlformats.org/spreadsheetml/2006/main">
  <c r="L11" i="1"/>
  <c r="L12"/>
  <c r="L13"/>
  <c r="L14"/>
  <c r="L15"/>
  <c r="L16"/>
  <c r="L17"/>
  <c r="L18"/>
  <c r="L19"/>
  <c r="L20"/>
  <c r="L21"/>
  <c r="L22"/>
  <c r="L23"/>
  <c r="L24"/>
  <c r="L10"/>
  <c r="L10" i="2"/>
  <c r="L11"/>
  <c r="L12"/>
  <c r="L13"/>
  <c r="L14"/>
  <c r="L15"/>
  <c r="L16"/>
  <c r="L17"/>
  <c r="L18"/>
  <c r="L19"/>
  <c r="L20"/>
  <c r="L21"/>
  <c r="L22"/>
  <c r="L23"/>
  <c r="L24"/>
  <c r="L10" i="3"/>
  <c r="H26"/>
  <c r="H26" i="2"/>
  <c r="H26" i="1"/>
  <c r="K24" i="3" l="1"/>
  <c r="L24" s="1"/>
  <c r="J24"/>
  <c r="K23"/>
  <c r="L23" s="1"/>
  <c r="J23"/>
  <c r="K22"/>
  <c r="L22" s="1"/>
  <c r="J22"/>
  <c r="K21"/>
  <c r="L21" s="1"/>
  <c r="J21"/>
  <c r="K20"/>
  <c r="L20" s="1"/>
  <c r="J20"/>
  <c r="K19"/>
  <c r="L19" s="1"/>
  <c r="J19"/>
  <c r="K18"/>
  <c r="L18" s="1"/>
  <c r="J18"/>
  <c r="K17"/>
  <c r="L17" s="1"/>
  <c r="J17"/>
  <c r="K16"/>
  <c r="L16" s="1"/>
  <c r="J16"/>
  <c r="K15"/>
  <c r="L15" s="1"/>
  <c r="J15"/>
  <c r="K14"/>
  <c r="L14" s="1"/>
  <c r="J14"/>
  <c r="K13"/>
  <c r="L13" s="1"/>
  <c r="J13"/>
  <c r="K12"/>
  <c r="L12" s="1"/>
  <c r="J12"/>
  <c r="K11"/>
  <c r="L11" s="1"/>
  <c r="J11"/>
  <c r="K10"/>
  <c r="J10"/>
  <c r="H27" l="1"/>
  <c r="H28" s="1"/>
  <c r="E27"/>
  <c r="E28" s="1"/>
  <c r="K27"/>
  <c r="K28" s="1"/>
  <c r="E27" i="2"/>
  <c r="E28" s="1"/>
  <c r="H28"/>
  <c r="K28"/>
  <c r="K27" i="1"/>
  <c r="K28" s="1"/>
  <c r="H27"/>
  <c r="H28" s="1"/>
  <c r="E27"/>
  <c r="E28" s="1"/>
</calcChain>
</file>

<file path=xl/sharedStrings.xml><?xml version="1.0" encoding="utf-8"?>
<sst xmlns="http://schemas.openxmlformats.org/spreadsheetml/2006/main" count="132" uniqueCount="45">
  <si>
    <t>Образовательная область "Здоровье"</t>
  </si>
  <si>
    <t>№</t>
  </si>
  <si>
    <t>Ф.И.ребенка</t>
  </si>
  <si>
    <t>Общее количество</t>
  </si>
  <si>
    <t>Средний уровень</t>
  </si>
  <si>
    <t>Уровень развития умений и навыков</t>
  </si>
  <si>
    <t>А (всего детей)</t>
  </si>
  <si>
    <t>Б (І уровень)</t>
  </si>
  <si>
    <t>В (ІІ уровень)</t>
  </si>
  <si>
    <t>Г (ІІІ уровень)</t>
  </si>
  <si>
    <t>І ур</t>
  </si>
  <si>
    <t>ІІ ур</t>
  </si>
  <si>
    <t>ІІІ ур</t>
  </si>
  <si>
    <t>Образовательная область "Коммуникация"</t>
  </si>
  <si>
    <t>Образовательная область "Познание"</t>
  </si>
  <si>
    <t>Образовательная область "Творчество"</t>
  </si>
  <si>
    <t>Образовательная область "Социум"</t>
  </si>
  <si>
    <t>Доля детей с низким уровнем  %</t>
  </si>
  <si>
    <t>Доля детей со средним уровнем  %</t>
  </si>
  <si>
    <t>Доля детей с высоким уровнем  %</t>
  </si>
  <si>
    <t xml:space="preserve">Сводный отчет  </t>
  </si>
  <si>
    <t>о результатах стартового мониторинга по отслеживанию развития умений и навыков детей</t>
  </si>
  <si>
    <t>о результатах промежуточного мониторинга по отслеживанию развития умений и навыков детей</t>
  </si>
  <si>
    <t>о результатах итогового мониторинга по отслеживанию развития умений и навыков детей</t>
  </si>
  <si>
    <t>стартовый</t>
  </si>
  <si>
    <t>промежуточный</t>
  </si>
  <si>
    <t>итоговый</t>
  </si>
  <si>
    <t>Амангали Даяна</t>
  </si>
  <si>
    <t>Аскаров Адиль</t>
  </si>
  <si>
    <t>Байсакалова Адия</t>
  </si>
  <si>
    <t>Бекимова Дильназ</t>
  </si>
  <si>
    <t>Ерик Расул</t>
  </si>
  <si>
    <t>Есимхан Айбиби</t>
  </si>
  <si>
    <t>Изтурганова Азалия</t>
  </si>
  <si>
    <t>Карий Дмитрий</t>
  </si>
  <si>
    <t>Кенжемырза Рояна</t>
  </si>
  <si>
    <t>Карамысова Альмира</t>
  </si>
  <si>
    <t>Кенжебекова Аруна</t>
  </si>
  <si>
    <t>Кылышбай Алинур</t>
  </si>
  <si>
    <t xml:space="preserve">Мухтарова Асма </t>
  </si>
  <si>
    <t>Франц Эрнест</t>
  </si>
  <si>
    <t xml:space="preserve">Учебный год: _2020 - 2021___________       Группа:_№ 9____________________     Дата проведения:_10 - 20 сентября__________ </t>
  </si>
  <si>
    <t>Жаксылык Инкар</t>
  </si>
  <si>
    <t xml:space="preserve">Учебный год: _____2020-2021_______       Группа:_9_____    Дата проведения:__май_________ </t>
  </si>
  <si>
    <t xml:space="preserve">Учебный год: __2020-2021__________       Группа:_9_________   Дата проведения:_январь_________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</si>
</sst>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CC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2" fillId="0" borderId="0" xfId="1"/>
    <xf numFmtId="0" fontId="3" fillId="0" borderId="1" xfId="1" applyFont="1" applyBorder="1" applyAlignment="1">
      <alignment horizontal="center" vertical="center"/>
    </xf>
    <xf numFmtId="0" fontId="4" fillId="0" borderId="1" xfId="1" applyFont="1" applyBorder="1"/>
    <xf numFmtId="0" fontId="2" fillId="0" borderId="0" xfId="1" applyBorder="1"/>
    <xf numFmtId="0" fontId="3" fillId="3" borderId="1" xfId="1" applyFont="1" applyFill="1" applyBorder="1"/>
    <xf numFmtId="0" fontId="3" fillId="0" borderId="1" xfId="1" applyFont="1" applyBorder="1" applyAlignment="1">
      <alignment horizontal="center" vertical="center" textRotation="90" wrapText="1"/>
    </xf>
    <xf numFmtId="0" fontId="3" fillId="4" borderId="1" xfId="1" applyFont="1" applyFill="1" applyBorder="1" applyAlignment="1">
      <alignment horizontal="center" vertical="center" textRotation="90" wrapText="1"/>
    </xf>
    <xf numFmtId="0" fontId="3" fillId="4" borderId="1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/>
    </xf>
    <xf numFmtId="0" fontId="1" fillId="0" borderId="5" xfId="0" applyFont="1" applyBorder="1"/>
    <xf numFmtId="0" fontId="1" fillId="0" borderId="1" xfId="0" applyFont="1" applyBorder="1"/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textRotation="90" wrapText="1"/>
    </xf>
    <xf numFmtId="0" fontId="2" fillId="0" borderId="0" xfId="1"/>
    <xf numFmtId="0" fontId="3" fillId="0" borderId="1" xfId="1" applyFont="1" applyBorder="1" applyAlignment="1">
      <alignment horizontal="center" vertical="center"/>
    </xf>
    <xf numFmtId="0" fontId="4" fillId="0" borderId="1" xfId="1" applyFont="1" applyBorder="1"/>
    <xf numFmtId="0" fontId="2" fillId="0" borderId="0" xfId="1" applyBorder="1"/>
    <xf numFmtId="0" fontId="3" fillId="2" borderId="1" xfId="1" applyFont="1" applyFill="1" applyBorder="1"/>
    <xf numFmtId="0" fontId="3" fillId="3" borderId="1" xfId="1" applyFont="1" applyFill="1" applyBorder="1"/>
    <xf numFmtId="0" fontId="3" fillId="0" borderId="1" xfId="1" applyFont="1" applyBorder="1" applyAlignment="1">
      <alignment horizontal="center" vertical="center" textRotation="90" wrapText="1"/>
    </xf>
    <xf numFmtId="0" fontId="3" fillId="4" borderId="1" xfId="1" applyFont="1" applyFill="1" applyBorder="1" applyAlignment="1">
      <alignment horizontal="center" vertical="center" textRotation="90" wrapText="1"/>
    </xf>
    <xf numFmtId="0" fontId="3" fillId="4" borderId="1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 vertical="center" textRotation="90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4" fillId="0" borderId="1" xfId="0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3" xfId="0" applyBorder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старт!$D$31</c:f>
              <c:strCache>
                <c:ptCount val="1"/>
                <c:pt idx="0">
                  <c:v>Доля детей с низким уровнем  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cat>
            <c:strRef>
              <c:f>старт!$E$30:$J$30</c:f>
              <c:strCache>
                <c:ptCount val="5"/>
                <c:pt idx="0">
                  <c:v>стартовый</c:v>
                </c:pt>
                <c:pt idx="2">
                  <c:v>промежуточный</c:v>
                </c:pt>
                <c:pt idx="4">
                  <c:v>итоговый</c:v>
                </c:pt>
              </c:strCache>
            </c:strRef>
          </c:cat>
          <c:val>
            <c:numRef>
              <c:f>старт!$E$31:$J$31</c:f>
              <c:numCache>
                <c:formatCode>General</c:formatCode>
                <c:ptCount val="6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старт!$D$32</c:f>
              <c:strCache>
                <c:ptCount val="1"/>
                <c:pt idx="0">
                  <c:v>Доля детей со средним уровнем  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cat>
            <c:strRef>
              <c:f>старт!$E$30:$J$30</c:f>
              <c:strCache>
                <c:ptCount val="5"/>
                <c:pt idx="0">
                  <c:v>стартовый</c:v>
                </c:pt>
                <c:pt idx="2">
                  <c:v>промежуточный</c:v>
                </c:pt>
                <c:pt idx="4">
                  <c:v>итоговый</c:v>
                </c:pt>
              </c:strCache>
            </c:strRef>
          </c:cat>
          <c:val>
            <c:numRef>
              <c:f>старт!$E$32:$J$32</c:f>
              <c:numCache>
                <c:formatCode>General</c:formatCode>
                <c:ptCount val="6"/>
                <c:pt idx="0">
                  <c:v>15</c:v>
                </c:pt>
              </c:numCache>
            </c:numRef>
          </c:val>
        </c:ser>
        <c:ser>
          <c:idx val="2"/>
          <c:order val="2"/>
          <c:tx>
            <c:strRef>
              <c:f>старт!$D$33</c:f>
              <c:strCache>
                <c:ptCount val="1"/>
                <c:pt idx="0">
                  <c:v>Доля детей с высоким уровнем  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cat>
            <c:strRef>
              <c:f>старт!$E$30:$J$30</c:f>
              <c:strCache>
                <c:ptCount val="5"/>
                <c:pt idx="0">
                  <c:v>стартовый</c:v>
                </c:pt>
                <c:pt idx="2">
                  <c:v>промежуточный</c:v>
                </c:pt>
                <c:pt idx="4">
                  <c:v>итоговый</c:v>
                </c:pt>
              </c:strCache>
            </c:strRef>
          </c:cat>
          <c:val>
            <c:numRef>
              <c:f>старт!$E$33:$J$33</c:f>
              <c:numCache>
                <c:formatCode>General</c:formatCode>
                <c:ptCount val="6"/>
                <c:pt idx="0">
                  <c:v>0</c:v>
                </c:pt>
              </c:numCache>
            </c:numRef>
          </c:val>
        </c:ser>
        <c:shape val="box"/>
        <c:axId val="118841728"/>
        <c:axId val="118843264"/>
        <c:axId val="0"/>
      </c:bar3DChart>
      <c:catAx>
        <c:axId val="11884172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8843264"/>
        <c:crosses val="autoZero"/>
        <c:auto val="1"/>
        <c:lblAlgn val="ctr"/>
        <c:lblOffset val="100"/>
      </c:catAx>
      <c:valAx>
        <c:axId val="11884326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8841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промежуток!$D$31</c:f>
              <c:strCache>
                <c:ptCount val="1"/>
                <c:pt idx="0">
                  <c:v>Доля детей с низким уровнем  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cat>
            <c:strRef>
              <c:f>промежуток!$E$30:$J$30</c:f>
              <c:strCache>
                <c:ptCount val="5"/>
                <c:pt idx="0">
                  <c:v>стартовый</c:v>
                </c:pt>
                <c:pt idx="2">
                  <c:v>промежуточный</c:v>
                </c:pt>
                <c:pt idx="4">
                  <c:v>итоговый</c:v>
                </c:pt>
              </c:strCache>
            </c:strRef>
          </c:cat>
          <c:val>
            <c:numRef>
              <c:f>промежуток!$E$31:$J$31</c:f>
              <c:numCache>
                <c:formatCode>General</c:formatCode>
                <c:ptCount val="6"/>
                <c:pt idx="0">
                  <c:v>20</c:v>
                </c:pt>
                <c:pt idx="2">
                  <c:v>0</c:v>
                </c:pt>
                <c:pt idx="4">
                  <c:v>80</c:v>
                </c:pt>
              </c:numCache>
            </c:numRef>
          </c:val>
        </c:ser>
        <c:ser>
          <c:idx val="1"/>
          <c:order val="1"/>
          <c:tx>
            <c:strRef>
              <c:f>промежуток!$D$32</c:f>
              <c:strCache>
                <c:ptCount val="1"/>
                <c:pt idx="0">
                  <c:v>Доля детей со средним уровнем  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cat>
            <c:strRef>
              <c:f>промежуток!$E$30:$J$30</c:f>
              <c:strCache>
                <c:ptCount val="5"/>
                <c:pt idx="0">
                  <c:v>стартовый</c:v>
                </c:pt>
                <c:pt idx="2">
                  <c:v>промежуточный</c:v>
                </c:pt>
                <c:pt idx="4">
                  <c:v>итоговый</c:v>
                </c:pt>
              </c:strCache>
            </c:strRef>
          </c:cat>
          <c:val>
            <c:numRef>
              <c:f>промежуток!$E$32:$J$32</c:f>
              <c:numCache>
                <c:formatCode>General</c:formatCode>
                <c:ptCount val="6"/>
                <c:pt idx="0">
                  <c:v>40</c:v>
                </c:pt>
                <c:pt idx="2">
                  <c:v>11</c:v>
                </c:pt>
                <c:pt idx="4">
                  <c:v>49</c:v>
                </c:pt>
              </c:numCache>
            </c:numRef>
          </c:val>
        </c:ser>
        <c:ser>
          <c:idx val="2"/>
          <c:order val="2"/>
          <c:tx>
            <c:strRef>
              <c:f>промежуток!$D$33</c:f>
              <c:strCache>
                <c:ptCount val="1"/>
                <c:pt idx="0">
                  <c:v>Доля детей с высоким уровнем  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cat>
            <c:strRef>
              <c:f>промежуток!$E$30:$J$30</c:f>
              <c:strCache>
                <c:ptCount val="5"/>
                <c:pt idx="0">
                  <c:v>стартовый</c:v>
                </c:pt>
                <c:pt idx="2">
                  <c:v>промежуточный</c:v>
                </c:pt>
                <c:pt idx="4">
                  <c:v>итоговый</c:v>
                </c:pt>
              </c:strCache>
            </c:strRef>
          </c:cat>
          <c:val>
            <c:numRef>
              <c:f>промежуток!$E$33:$J$33</c:f>
              <c:numCache>
                <c:formatCode>General</c:formatCode>
                <c:ptCount val="6"/>
                <c:pt idx="0">
                  <c:v>40</c:v>
                </c:pt>
                <c:pt idx="2">
                  <c:v>4</c:v>
                </c:pt>
                <c:pt idx="4">
                  <c:v>56</c:v>
                </c:pt>
              </c:numCache>
            </c:numRef>
          </c:val>
        </c:ser>
        <c:shape val="box"/>
        <c:axId val="120888704"/>
        <c:axId val="145822848"/>
        <c:axId val="0"/>
      </c:bar3DChart>
      <c:catAx>
        <c:axId val="12088870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5822848"/>
        <c:crosses val="autoZero"/>
        <c:auto val="1"/>
        <c:lblAlgn val="ctr"/>
        <c:lblOffset val="100"/>
      </c:catAx>
      <c:valAx>
        <c:axId val="14582284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0888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итог!$D$32</c:f>
              <c:strCache>
                <c:ptCount val="1"/>
                <c:pt idx="0">
                  <c:v>Доля детей с низким уровнем  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cat>
            <c:strRef>
              <c:f>итог!$E$31:$J$31</c:f>
              <c:strCache>
                <c:ptCount val="5"/>
                <c:pt idx="0">
                  <c:v>стартовый</c:v>
                </c:pt>
                <c:pt idx="2">
                  <c:v>промежуточный</c:v>
                </c:pt>
                <c:pt idx="4">
                  <c:v>итоговый</c:v>
                </c:pt>
              </c:strCache>
            </c:strRef>
          </c:cat>
          <c:val>
            <c:numRef>
              <c:f>итог!$E$32:$J$32</c:f>
              <c:numCache>
                <c:formatCode>General</c:formatCode>
                <c:ptCount val="6"/>
                <c:pt idx="0">
                  <c:v>20</c:v>
                </c:pt>
                <c:pt idx="2">
                  <c:v>40</c:v>
                </c:pt>
                <c:pt idx="4">
                  <c:v>45</c:v>
                </c:pt>
              </c:numCache>
            </c:numRef>
          </c:val>
        </c:ser>
        <c:ser>
          <c:idx val="1"/>
          <c:order val="1"/>
          <c:tx>
            <c:strRef>
              <c:f>итог!$D$33</c:f>
              <c:strCache>
                <c:ptCount val="1"/>
                <c:pt idx="0">
                  <c:v>Доля детей со средним уровнем  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cat>
            <c:strRef>
              <c:f>итог!$E$31:$J$31</c:f>
              <c:strCache>
                <c:ptCount val="5"/>
                <c:pt idx="0">
                  <c:v>стартовый</c:v>
                </c:pt>
                <c:pt idx="2">
                  <c:v>промежуточный</c:v>
                </c:pt>
                <c:pt idx="4">
                  <c:v>итоговый</c:v>
                </c:pt>
              </c:strCache>
            </c:strRef>
          </c:cat>
          <c:val>
            <c:numRef>
              <c:f>итог!$E$33:$J$33</c:f>
              <c:numCache>
                <c:formatCode>General</c:formatCode>
                <c:ptCount val="6"/>
                <c:pt idx="0">
                  <c:v>40</c:v>
                </c:pt>
                <c:pt idx="2">
                  <c:v>40</c:v>
                </c:pt>
                <c:pt idx="4">
                  <c:v>45</c:v>
                </c:pt>
              </c:numCache>
            </c:numRef>
          </c:val>
        </c:ser>
        <c:ser>
          <c:idx val="2"/>
          <c:order val="2"/>
          <c:tx>
            <c:strRef>
              <c:f>итог!$D$34</c:f>
              <c:strCache>
                <c:ptCount val="1"/>
                <c:pt idx="0">
                  <c:v>Доля детей с высоким уровнем  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cat>
            <c:strRef>
              <c:f>итог!$E$31:$J$31</c:f>
              <c:strCache>
                <c:ptCount val="5"/>
                <c:pt idx="0">
                  <c:v>стартовый</c:v>
                </c:pt>
                <c:pt idx="2">
                  <c:v>промежуточный</c:v>
                </c:pt>
                <c:pt idx="4">
                  <c:v>итоговый</c:v>
                </c:pt>
              </c:strCache>
            </c:strRef>
          </c:cat>
          <c:val>
            <c:numRef>
              <c:f>итог!$E$34:$J$34</c:f>
              <c:numCache>
                <c:formatCode>General</c:formatCode>
                <c:ptCount val="6"/>
                <c:pt idx="0">
                  <c:v>40</c:v>
                </c:pt>
                <c:pt idx="2">
                  <c:v>20</c:v>
                </c:pt>
                <c:pt idx="4">
                  <c:v>10</c:v>
                </c:pt>
              </c:numCache>
            </c:numRef>
          </c:val>
        </c:ser>
        <c:shape val="box"/>
        <c:axId val="145873536"/>
        <c:axId val="145875328"/>
        <c:axId val="0"/>
      </c:bar3DChart>
      <c:catAx>
        <c:axId val="14587353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5875328"/>
        <c:crosses val="autoZero"/>
        <c:auto val="1"/>
        <c:lblAlgn val="ctr"/>
        <c:lblOffset val="100"/>
      </c:catAx>
      <c:valAx>
        <c:axId val="14587532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5873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604726</xdr:colOff>
      <xdr:row>29</xdr:row>
      <xdr:rowOff>184518</xdr:rowOff>
    </xdr:from>
    <xdr:to>
      <xdr:col>18</xdr:col>
      <xdr:colOff>303470</xdr:colOff>
      <xdr:row>39</xdr:row>
      <xdr:rowOff>81294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285750</xdr:colOff>
      <xdr:row>29</xdr:row>
      <xdr:rowOff>14287</xdr:rowOff>
    </xdr:from>
    <xdr:to>
      <xdr:col>17</xdr:col>
      <xdr:colOff>590550</xdr:colOff>
      <xdr:row>40</xdr:row>
      <xdr:rowOff>90487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238125</xdr:colOff>
      <xdr:row>29</xdr:row>
      <xdr:rowOff>42862</xdr:rowOff>
    </xdr:from>
    <xdr:to>
      <xdr:col>17</xdr:col>
      <xdr:colOff>542925</xdr:colOff>
      <xdr:row>40</xdr:row>
      <xdr:rowOff>119062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M87"/>
  <sheetViews>
    <sheetView topLeftCell="B7" workbookViewId="0">
      <selection activeCell="N29" sqref="N29"/>
    </sheetView>
  </sheetViews>
  <sheetFormatPr defaultRowHeight="15"/>
  <cols>
    <col min="3" max="3" width="5.85546875" customWidth="1"/>
    <col min="4" max="4" width="21.5703125" customWidth="1"/>
  </cols>
  <sheetData>
    <row r="5" spans="2:13">
      <c r="B5" s="37" t="s">
        <v>20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2:13">
      <c r="B6" s="37" t="s">
        <v>21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2:13">
      <c r="B7" s="37" t="s">
        <v>41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9" spans="2:13" ht="180" customHeight="1">
      <c r="B9" s="1"/>
      <c r="C9" s="2" t="s">
        <v>1</v>
      </c>
      <c r="D9" s="2" t="s">
        <v>2</v>
      </c>
      <c r="E9" s="6" t="s">
        <v>0</v>
      </c>
      <c r="F9" s="9" t="s">
        <v>13</v>
      </c>
      <c r="G9" s="9" t="s">
        <v>14</v>
      </c>
      <c r="H9" s="9" t="s">
        <v>15</v>
      </c>
      <c r="I9" s="9" t="s">
        <v>16</v>
      </c>
      <c r="J9" s="16" t="s">
        <v>3</v>
      </c>
      <c r="K9" s="26" t="s">
        <v>4</v>
      </c>
      <c r="L9" s="7" t="s">
        <v>5</v>
      </c>
      <c r="M9" s="1"/>
    </row>
    <row r="10" spans="2:13">
      <c r="B10" s="1"/>
      <c r="C10" s="3">
        <v>1</v>
      </c>
      <c r="D10" s="29" t="s">
        <v>27</v>
      </c>
      <c r="E10" s="3">
        <v>2</v>
      </c>
      <c r="F10" s="19">
        <v>2</v>
      </c>
      <c r="G10" s="19">
        <v>2</v>
      </c>
      <c r="H10" s="19">
        <v>2</v>
      </c>
      <c r="I10" s="19">
        <v>2</v>
      </c>
      <c r="J10" s="21">
        <v>10</v>
      </c>
      <c r="K10" s="5">
        <v>2</v>
      </c>
      <c r="L10" s="8" t="str">
        <f>IF(E10="","",VLOOKUP(K10,$K$85:$L$87,2,TRUE))</f>
        <v>ІІ ур</v>
      </c>
      <c r="M10" s="1"/>
    </row>
    <row r="11" spans="2:13">
      <c r="B11" s="1"/>
      <c r="C11" s="3">
        <v>2</v>
      </c>
      <c r="D11" s="29" t="s">
        <v>28</v>
      </c>
      <c r="E11" s="19">
        <v>2</v>
      </c>
      <c r="F11" s="19">
        <v>2</v>
      </c>
      <c r="G11" s="19">
        <v>2</v>
      </c>
      <c r="H11" s="19">
        <v>2</v>
      </c>
      <c r="I11" s="19">
        <v>2</v>
      </c>
      <c r="J11" s="21">
        <v>10</v>
      </c>
      <c r="K11" s="22">
        <v>2</v>
      </c>
      <c r="L11" s="25" t="str">
        <f t="shared" ref="L11:L24" si="0">IF(E11="","",VLOOKUP(K11,$K$85:$L$87,2,TRUE))</f>
        <v>ІІ ур</v>
      </c>
      <c r="M11" s="1"/>
    </row>
    <row r="12" spans="2:13">
      <c r="B12" s="1"/>
      <c r="C12" s="3">
        <v>3</v>
      </c>
      <c r="D12" s="29" t="s">
        <v>29</v>
      </c>
      <c r="E12" s="19">
        <v>2</v>
      </c>
      <c r="F12" s="19">
        <v>2</v>
      </c>
      <c r="G12" s="19">
        <v>2</v>
      </c>
      <c r="H12" s="19">
        <v>2</v>
      </c>
      <c r="I12" s="19">
        <v>2</v>
      </c>
      <c r="J12" s="21">
        <v>10</v>
      </c>
      <c r="K12" s="22">
        <v>2</v>
      </c>
      <c r="L12" s="25" t="str">
        <f t="shared" si="0"/>
        <v>ІІ ур</v>
      </c>
      <c r="M12" s="1"/>
    </row>
    <row r="13" spans="2:13">
      <c r="B13" s="1"/>
      <c r="C13" s="3">
        <v>4</v>
      </c>
      <c r="D13" s="29" t="s">
        <v>30</v>
      </c>
      <c r="E13" s="19">
        <v>2</v>
      </c>
      <c r="F13" s="19">
        <v>2</v>
      </c>
      <c r="G13" s="19">
        <v>2</v>
      </c>
      <c r="H13" s="19">
        <v>2</v>
      </c>
      <c r="I13" s="19">
        <v>2</v>
      </c>
      <c r="J13" s="21">
        <v>10</v>
      </c>
      <c r="K13" s="22">
        <v>2</v>
      </c>
      <c r="L13" s="25" t="str">
        <f t="shared" si="0"/>
        <v>ІІ ур</v>
      </c>
      <c r="M13" s="1"/>
    </row>
    <row r="14" spans="2:13">
      <c r="B14" s="1"/>
      <c r="C14" s="3">
        <v>5</v>
      </c>
      <c r="D14" s="29" t="s">
        <v>31</v>
      </c>
      <c r="E14" s="19">
        <v>2</v>
      </c>
      <c r="F14" s="19">
        <v>2</v>
      </c>
      <c r="G14" s="19">
        <v>2</v>
      </c>
      <c r="H14" s="19">
        <v>2</v>
      </c>
      <c r="I14" s="19">
        <v>2</v>
      </c>
      <c r="J14" s="21">
        <v>10</v>
      </c>
      <c r="K14" s="22">
        <v>2</v>
      </c>
      <c r="L14" s="25" t="str">
        <f t="shared" si="0"/>
        <v>ІІ ур</v>
      </c>
      <c r="M14" s="1"/>
    </row>
    <row r="15" spans="2:13">
      <c r="B15" s="1"/>
      <c r="C15" s="3">
        <v>6</v>
      </c>
      <c r="D15" s="29" t="s">
        <v>32</v>
      </c>
      <c r="E15" s="19">
        <v>2</v>
      </c>
      <c r="F15" s="19">
        <v>2</v>
      </c>
      <c r="G15" s="19">
        <v>2</v>
      </c>
      <c r="H15" s="19">
        <v>2</v>
      </c>
      <c r="I15" s="19">
        <v>2</v>
      </c>
      <c r="J15" s="21">
        <v>10</v>
      </c>
      <c r="K15" s="22">
        <v>2</v>
      </c>
      <c r="L15" s="25" t="str">
        <f t="shared" si="0"/>
        <v>ІІ ур</v>
      </c>
      <c r="M15" s="1"/>
    </row>
    <row r="16" spans="2:13">
      <c r="B16" s="1"/>
      <c r="C16" s="3">
        <v>7</v>
      </c>
      <c r="D16" s="29" t="s">
        <v>33</v>
      </c>
      <c r="E16" s="19">
        <v>2</v>
      </c>
      <c r="F16" s="19">
        <v>2</v>
      </c>
      <c r="G16" s="19">
        <v>2</v>
      </c>
      <c r="H16" s="19">
        <v>2</v>
      </c>
      <c r="I16" s="19">
        <v>2</v>
      </c>
      <c r="J16" s="21">
        <v>10</v>
      </c>
      <c r="K16" s="22">
        <v>2</v>
      </c>
      <c r="L16" s="25" t="str">
        <f t="shared" si="0"/>
        <v>ІІ ур</v>
      </c>
      <c r="M16" s="1"/>
    </row>
    <row r="17" spans="2:13">
      <c r="B17" s="1"/>
      <c r="C17" s="3">
        <v>8</v>
      </c>
      <c r="D17" s="29" t="s">
        <v>34</v>
      </c>
      <c r="E17" s="19">
        <v>2</v>
      </c>
      <c r="F17" s="19">
        <v>2</v>
      </c>
      <c r="G17" s="19">
        <v>2</v>
      </c>
      <c r="H17" s="19">
        <v>2</v>
      </c>
      <c r="I17" s="19">
        <v>2</v>
      </c>
      <c r="J17" s="21">
        <v>10</v>
      </c>
      <c r="K17" s="22">
        <v>2</v>
      </c>
      <c r="L17" s="25" t="str">
        <f t="shared" si="0"/>
        <v>ІІ ур</v>
      </c>
      <c r="M17" s="1"/>
    </row>
    <row r="18" spans="2:13">
      <c r="C18" s="3">
        <v>9</v>
      </c>
      <c r="D18" s="29" t="s">
        <v>35</v>
      </c>
      <c r="E18" s="19">
        <v>2</v>
      </c>
      <c r="F18" s="19">
        <v>2</v>
      </c>
      <c r="G18" s="19">
        <v>2</v>
      </c>
      <c r="H18" s="19">
        <v>2</v>
      </c>
      <c r="I18" s="19">
        <v>2</v>
      </c>
      <c r="J18" s="21">
        <v>10</v>
      </c>
      <c r="K18" s="22">
        <v>2</v>
      </c>
      <c r="L18" s="25" t="str">
        <f t="shared" si="0"/>
        <v>ІІ ур</v>
      </c>
    </row>
    <row r="19" spans="2:13">
      <c r="C19" s="3">
        <v>10</v>
      </c>
      <c r="D19" s="29" t="s">
        <v>36</v>
      </c>
      <c r="E19" s="19">
        <v>2</v>
      </c>
      <c r="F19" s="19">
        <v>2</v>
      </c>
      <c r="G19" s="19">
        <v>2</v>
      </c>
      <c r="H19" s="19">
        <v>2</v>
      </c>
      <c r="I19" s="19">
        <v>2</v>
      </c>
      <c r="J19" s="21">
        <v>10</v>
      </c>
      <c r="K19" s="22">
        <v>2</v>
      </c>
      <c r="L19" s="25" t="str">
        <f t="shared" si="0"/>
        <v>ІІ ур</v>
      </c>
    </row>
    <row r="20" spans="2:13">
      <c r="C20" s="3">
        <v>11</v>
      </c>
      <c r="D20" s="29" t="s">
        <v>37</v>
      </c>
      <c r="E20" s="19">
        <v>2</v>
      </c>
      <c r="F20" s="19">
        <v>2</v>
      </c>
      <c r="G20" s="19">
        <v>2</v>
      </c>
      <c r="H20" s="19">
        <v>2</v>
      </c>
      <c r="I20" s="19">
        <v>2</v>
      </c>
      <c r="J20" s="21">
        <v>10</v>
      </c>
      <c r="K20" s="22">
        <v>2</v>
      </c>
      <c r="L20" s="25" t="str">
        <f t="shared" si="0"/>
        <v>ІІ ур</v>
      </c>
    </row>
    <row r="21" spans="2:13">
      <c r="C21" s="3">
        <v>12</v>
      </c>
      <c r="D21" s="29" t="s">
        <v>38</v>
      </c>
      <c r="E21" s="19">
        <v>2</v>
      </c>
      <c r="F21" s="19">
        <v>2</v>
      </c>
      <c r="G21" s="19">
        <v>2</v>
      </c>
      <c r="H21" s="19">
        <v>2</v>
      </c>
      <c r="I21" s="19">
        <v>2</v>
      </c>
      <c r="J21" s="21">
        <v>10</v>
      </c>
      <c r="K21" s="22">
        <v>2</v>
      </c>
      <c r="L21" s="25" t="str">
        <f t="shared" si="0"/>
        <v>ІІ ур</v>
      </c>
    </row>
    <row r="22" spans="2:13">
      <c r="C22" s="3">
        <v>13</v>
      </c>
      <c r="D22" s="29" t="s">
        <v>39</v>
      </c>
      <c r="E22" s="19">
        <v>2</v>
      </c>
      <c r="F22" s="19">
        <v>2</v>
      </c>
      <c r="G22" s="19">
        <v>2</v>
      </c>
      <c r="H22" s="19">
        <v>2</v>
      </c>
      <c r="I22" s="19">
        <v>2</v>
      </c>
      <c r="J22" s="21">
        <v>10</v>
      </c>
      <c r="K22" s="22">
        <v>2</v>
      </c>
      <c r="L22" s="25" t="str">
        <f t="shared" si="0"/>
        <v>ІІ ур</v>
      </c>
    </row>
    <row r="23" spans="2:13">
      <c r="C23" s="3">
        <v>14</v>
      </c>
      <c r="D23" s="29" t="s">
        <v>40</v>
      </c>
      <c r="E23" s="19">
        <v>2</v>
      </c>
      <c r="F23" s="19">
        <v>2</v>
      </c>
      <c r="G23" s="19">
        <v>2</v>
      </c>
      <c r="H23" s="19">
        <v>2</v>
      </c>
      <c r="I23" s="19">
        <v>2</v>
      </c>
      <c r="J23" s="21">
        <v>10</v>
      </c>
      <c r="K23" s="22">
        <v>2</v>
      </c>
      <c r="L23" s="25" t="str">
        <f t="shared" si="0"/>
        <v>ІІ ур</v>
      </c>
    </row>
    <row r="24" spans="2:13">
      <c r="C24" s="3">
        <v>15</v>
      </c>
      <c r="D24" s="29" t="s">
        <v>42</v>
      </c>
      <c r="E24" s="19">
        <v>2</v>
      </c>
      <c r="F24" s="19">
        <v>2</v>
      </c>
      <c r="G24" s="19">
        <v>2</v>
      </c>
      <c r="H24" s="19">
        <v>2</v>
      </c>
      <c r="I24" s="19">
        <v>2</v>
      </c>
      <c r="J24" s="21">
        <v>10</v>
      </c>
      <c r="K24" s="22">
        <v>2</v>
      </c>
      <c r="L24" s="25" t="str">
        <f t="shared" si="0"/>
        <v>ІІ ур</v>
      </c>
    </row>
    <row r="25" spans="2:13">
      <c r="C25" s="32"/>
      <c r="D25" s="36"/>
      <c r="E25" s="40"/>
      <c r="F25" s="40"/>
      <c r="G25" s="40"/>
      <c r="H25" s="36"/>
      <c r="I25" s="40"/>
      <c r="J25" s="40"/>
      <c r="K25" s="40"/>
      <c r="L25" s="41"/>
    </row>
    <row r="26" spans="2:13">
      <c r="C26" s="42" t="s">
        <v>6</v>
      </c>
      <c r="D26" s="43"/>
      <c r="E26" s="43"/>
      <c r="F26" s="43"/>
      <c r="G26" s="44"/>
      <c r="H26" s="10">
        <f>COUNTA(D10:D24)</f>
        <v>15</v>
      </c>
      <c r="I26" s="42"/>
      <c r="J26" s="43"/>
      <c r="K26" s="43"/>
      <c r="L26" s="44"/>
    </row>
    <row r="27" spans="2:13">
      <c r="C27" s="39" t="s">
        <v>7</v>
      </c>
      <c r="D27" s="39"/>
      <c r="E27" s="13">
        <f>COUNTIF(L10:L24,"І ур")</f>
        <v>0</v>
      </c>
      <c r="F27" s="38" t="s">
        <v>8</v>
      </c>
      <c r="G27" s="38"/>
      <c r="H27" s="14">
        <f>COUNTIF(L10:L24,"ІІ ур")</f>
        <v>15</v>
      </c>
      <c r="I27" s="38" t="s">
        <v>9</v>
      </c>
      <c r="J27" s="38"/>
      <c r="K27" s="13">
        <f>COUNTIF(L10:L24,"ІІІ ур")</f>
        <v>0</v>
      </c>
      <c r="L27" s="11"/>
    </row>
    <row r="28" spans="2:13">
      <c r="C28" s="35" t="s">
        <v>17</v>
      </c>
      <c r="D28" s="35"/>
      <c r="E28" s="15">
        <f>(E27/H26)*100</f>
        <v>0</v>
      </c>
      <c r="F28" s="35" t="s">
        <v>18</v>
      </c>
      <c r="G28" s="35"/>
      <c r="H28" s="15">
        <f>(H27/H26)*100</f>
        <v>100</v>
      </c>
      <c r="I28" s="35" t="s">
        <v>19</v>
      </c>
      <c r="J28" s="35"/>
      <c r="K28" s="15">
        <f>(K27/H26)*100</f>
        <v>0</v>
      </c>
      <c r="L28" s="12"/>
    </row>
    <row r="29" spans="2:13" ht="48" customHeight="1"/>
    <row r="30" spans="2:13">
      <c r="D30" s="27"/>
      <c r="E30" s="34" t="s">
        <v>24</v>
      </c>
      <c r="F30" s="35"/>
      <c r="G30" s="35" t="s">
        <v>25</v>
      </c>
      <c r="H30" s="35"/>
      <c r="I30" s="35" t="s">
        <v>26</v>
      </c>
      <c r="J30" s="35"/>
    </row>
    <row r="31" spans="2:13" ht="42.75" customHeight="1">
      <c r="D31" s="28" t="s">
        <v>17</v>
      </c>
      <c r="E31" s="36">
        <v>0</v>
      </c>
      <c r="F31" s="33"/>
      <c r="G31" s="32"/>
      <c r="H31" s="33"/>
      <c r="I31" s="32"/>
      <c r="J31" s="33"/>
    </row>
    <row r="32" spans="2:13" ht="30">
      <c r="D32" s="28" t="s">
        <v>18</v>
      </c>
      <c r="E32" s="32">
        <v>15</v>
      </c>
      <c r="F32" s="33"/>
      <c r="G32" s="32"/>
      <c r="H32" s="33"/>
      <c r="I32" s="32"/>
      <c r="J32" s="33"/>
    </row>
    <row r="33" spans="4:10" ht="30">
      <c r="D33" s="28" t="s">
        <v>19</v>
      </c>
      <c r="E33" s="32">
        <v>0</v>
      </c>
      <c r="F33" s="33"/>
      <c r="G33" s="32"/>
      <c r="H33" s="33"/>
      <c r="I33" s="32"/>
      <c r="J33" s="33"/>
    </row>
    <row r="34" spans="4:10" ht="33" customHeight="1"/>
    <row r="85" spans="11:12">
      <c r="K85" s="4">
        <v>1</v>
      </c>
      <c r="L85" s="4" t="s">
        <v>10</v>
      </c>
    </row>
    <row r="86" spans="11:12">
      <c r="K86" s="4">
        <v>1.6</v>
      </c>
      <c r="L86" s="4" t="s">
        <v>11</v>
      </c>
    </row>
    <row r="87" spans="11:12">
      <c r="K87" s="4">
        <v>2.6</v>
      </c>
      <c r="L87" s="4" t="s">
        <v>12</v>
      </c>
    </row>
  </sheetData>
  <mergeCells count="24">
    <mergeCell ref="C28:D28"/>
    <mergeCell ref="F28:G28"/>
    <mergeCell ref="I28:J28"/>
    <mergeCell ref="B5:M5"/>
    <mergeCell ref="B6:M6"/>
    <mergeCell ref="B7:M7"/>
    <mergeCell ref="F27:G27"/>
    <mergeCell ref="I27:J27"/>
    <mergeCell ref="C27:D27"/>
    <mergeCell ref="C25:L25"/>
    <mergeCell ref="I26:L26"/>
    <mergeCell ref="C26:G26"/>
    <mergeCell ref="E30:F30"/>
    <mergeCell ref="G30:H30"/>
    <mergeCell ref="I30:J30"/>
    <mergeCell ref="E31:F31"/>
    <mergeCell ref="G31:H31"/>
    <mergeCell ref="I31:J31"/>
    <mergeCell ref="E32:F32"/>
    <mergeCell ref="E33:F33"/>
    <mergeCell ref="G32:H32"/>
    <mergeCell ref="G33:H33"/>
    <mergeCell ref="I32:J32"/>
    <mergeCell ref="I33:J3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5:M87"/>
  <sheetViews>
    <sheetView tabSelected="1" topLeftCell="A15" zoomScale="89" zoomScaleNormal="89" workbookViewId="0">
      <selection activeCell="G20" sqref="G20"/>
    </sheetView>
  </sheetViews>
  <sheetFormatPr defaultRowHeight="15"/>
  <cols>
    <col min="3" max="3" width="5.85546875" customWidth="1"/>
    <col min="4" max="4" width="21.5703125" customWidth="1"/>
  </cols>
  <sheetData>
    <row r="5" spans="2:13">
      <c r="B5" s="37" t="s">
        <v>20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2:13">
      <c r="B6" s="37" t="s">
        <v>22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2:13">
      <c r="B7" s="37" t="s">
        <v>44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9" spans="2:13" ht="180" customHeight="1">
      <c r="B9" s="17"/>
      <c r="C9" s="18" t="s">
        <v>1</v>
      </c>
      <c r="D9" s="18" t="s">
        <v>2</v>
      </c>
      <c r="E9" s="23" t="s">
        <v>0</v>
      </c>
      <c r="F9" s="23" t="s">
        <v>13</v>
      </c>
      <c r="G9" s="23" t="s">
        <v>14</v>
      </c>
      <c r="H9" s="23" t="s">
        <v>15</v>
      </c>
      <c r="I9" s="23" t="s">
        <v>16</v>
      </c>
      <c r="J9" s="16" t="s">
        <v>3</v>
      </c>
      <c r="K9" s="26" t="s">
        <v>4</v>
      </c>
      <c r="L9" s="24" t="s">
        <v>5</v>
      </c>
      <c r="M9" s="17"/>
    </row>
    <row r="10" spans="2:13">
      <c r="B10" s="17"/>
      <c r="C10" s="19">
        <v>1</v>
      </c>
      <c r="D10" s="29" t="s">
        <v>27</v>
      </c>
      <c r="E10" s="29">
        <v>2</v>
      </c>
      <c r="F10" s="29">
        <v>1</v>
      </c>
      <c r="G10" s="29">
        <v>2</v>
      </c>
      <c r="H10" s="29">
        <v>3</v>
      </c>
      <c r="I10" s="29">
        <v>1</v>
      </c>
      <c r="J10" s="29">
        <v>8</v>
      </c>
      <c r="K10" s="22">
        <v>2</v>
      </c>
      <c r="L10" s="25" t="str">
        <f>IF(E10="","",VLOOKUP(K10,$K$85:$L$87,2,TRUE))</f>
        <v>ІІ ур</v>
      </c>
      <c r="M10" s="17"/>
    </row>
    <row r="11" spans="2:13">
      <c r="B11" s="17"/>
      <c r="C11" s="19">
        <v>2</v>
      </c>
      <c r="D11" s="29" t="s">
        <v>28</v>
      </c>
      <c r="E11" s="29">
        <v>2</v>
      </c>
      <c r="F11" s="29">
        <v>2</v>
      </c>
      <c r="G11" s="29">
        <v>2</v>
      </c>
      <c r="H11" s="29">
        <v>2</v>
      </c>
      <c r="I11" s="29">
        <v>2</v>
      </c>
      <c r="J11" s="29">
        <v>10</v>
      </c>
      <c r="K11" s="22">
        <v>2</v>
      </c>
      <c r="L11" s="25" t="str">
        <f t="shared" ref="L11:L24" si="0">IF(E11="","",VLOOKUP(K11,$K$85:$L$87,2,TRUE))</f>
        <v>ІІ ур</v>
      </c>
      <c r="M11" s="17"/>
    </row>
    <row r="12" spans="2:13">
      <c r="B12" s="17"/>
      <c r="C12" s="19">
        <v>3</v>
      </c>
      <c r="D12" s="29" t="s">
        <v>29</v>
      </c>
      <c r="E12" s="29">
        <v>3</v>
      </c>
      <c r="F12" s="29">
        <v>2</v>
      </c>
      <c r="G12" s="29">
        <v>3</v>
      </c>
      <c r="H12" s="29">
        <v>3</v>
      </c>
      <c r="I12" s="29">
        <v>3</v>
      </c>
      <c r="J12" s="29">
        <v>13</v>
      </c>
      <c r="K12" s="22">
        <v>2</v>
      </c>
      <c r="L12" s="25" t="str">
        <f t="shared" si="0"/>
        <v>ІІ ур</v>
      </c>
      <c r="M12" s="17"/>
    </row>
    <row r="13" spans="2:13">
      <c r="B13" s="17"/>
      <c r="C13" s="19">
        <v>4</v>
      </c>
      <c r="D13" s="29" t="s">
        <v>30</v>
      </c>
      <c r="E13" s="29">
        <v>3</v>
      </c>
      <c r="F13" s="29">
        <v>2</v>
      </c>
      <c r="G13" s="29">
        <v>2</v>
      </c>
      <c r="H13" s="29">
        <v>3</v>
      </c>
      <c r="I13" s="29">
        <v>2</v>
      </c>
      <c r="J13" s="29">
        <v>12</v>
      </c>
      <c r="K13" s="22">
        <v>3</v>
      </c>
      <c r="L13" s="25" t="str">
        <f t="shared" si="0"/>
        <v>ІІІ ур</v>
      </c>
      <c r="M13" s="17"/>
    </row>
    <row r="14" spans="2:13">
      <c r="B14" s="17"/>
      <c r="C14" s="19">
        <v>5</v>
      </c>
      <c r="D14" s="29" t="s">
        <v>31</v>
      </c>
      <c r="E14" s="29">
        <v>3</v>
      </c>
      <c r="F14" s="29">
        <v>3</v>
      </c>
      <c r="G14" s="29">
        <v>2</v>
      </c>
      <c r="H14" s="29">
        <v>2</v>
      </c>
      <c r="I14" s="29">
        <v>2</v>
      </c>
      <c r="J14" s="29">
        <v>14</v>
      </c>
      <c r="K14" s="22">
        <v>3</v>
      </c>
      <c r="L14" s="25" t="str">
        <f t="shared" si="0"/>
        <v>ІІІ ур</v>
      </c>
      <c r="M14" s="17"/>
    </row>
    <row r="15" spans="2:13">
      <c r="B15" s="17"/>
      <c r="C15" s="19">
        <v>6</v>
      </c>
      <c r="D15" s="29" t="s">
        <v>32</v>
      </c>
      <c r="E15" s="29">
        <v>3</v>
      </c>
      <c r="F15" s="29">
        <v>3</v>
      </c>
      <c r="G15" s="29">
        <v>2</v>
      </c>
      <c r="H15" s="29">
        <v>3</v>
      </c>
      <c r="I15" s="29">
        <v>3</v>
      </c>
      <c r="J15" s="29">
        <v>15</v>
      </c>
      <c r="K15" s="22">
        <v>3</v>
      </c>
      <c r="L15" s="25" t="str">
        <f t="shared" si="0"/>
        <v>ІІІ ур</v>
      </c>
      <c r="M15" s="17"/>
    </row>
    <row r="16" spans="2:13">
      <c r="B16" s="17"/>
      <c r="C16" s="19">
        <v>7</v>
      </c>
      <c r="D16" s="29" t="s">
        <v>33</v>
      </c>
      <c r="E16" s="29">
        <v>2</v>
      </c>
      <c r="F16" s="29">
        <v>3</v>
      </c>
      <c r="G16" s="29">
        <v>2</v>
      </c>
      <c r="H16" s="29">
        <v>3</v>
      </c>
      <c r="I16" s="29">
        <v>2</v>
      </c>
      <c r="J16" s="29">
        <v>11</v>
      </c>
      <c r="K16" s="22">
        <v>2</v>
      </c>
      <c r="L16" s="25" t="str">
        <f t="shared" si="0"/>
        <v>ІІ ур</v>
      </c>
      <c r="M16" s="17"/>
    </row>
    <row r="17" spans="2:13">
      <c r="B17" s="17"/>
      <c r="C17" s="19">
        <v>8</v>
      </c>
      <c r="D17" s="29" t="s">
        <v>34</v>
      </c>
      <c r="E17" s="29">
        <v>2</v>
      </c>
      <c r="F17" s="29">
        <v>3</v>
      </c>
      <c r="G17" s="29">
        <v>2</v>
      </c>
      <c r="H17" s="29">
        <v>2</v>
      </c>
      <c r="I17" s="29">
        <v>2</v>
      </c>
      <c r="J17" s="29">
        <v>12</v>
      </c>
      <c r="K17" s="22">
        <v>3</v>
      </c>
      <c r="L17" s="25" t="str">
        <f t="shared" si="0"/>
        <v>ІІІ ур</v>
      </c>
      <c r="M17" s="17"/>
    </row>
    <row r="18" spans="2:13">
      <c r="C18" s="19">
        <v>9</v>
      </c>
      <c r="D18" s="29" t="s">
        <v>35</v>
      </c>
      <c r="E18" s="29">
        <v>3</v>
      </c>
      <c r="F18" s="29">
        <v>3</v>
      </c>
      <c r="G18" s="29">
        <v>2</v>
      </c>
      <c r="H18" s="29">
        <v>3</v>
      </c>
      <c r="I18" s="29">
        <v>2</v>
      </c>
      <c r="J18" s="29">
        <v>13</v>
      </c>
      <c r="K18" s="22">
        <v>2</v>
      </c>
      <c r="L18" s="25" t="str">
        <f t="shared" si="0"/>
        <v>ІІ ур</v>
      </c>
    </row>
    <row r="19" spans="2:13">
      <c r="C19" s="19">
        <v>10</v>
      </c>
      <c r="D19" s="29" t="s">
        <v>36</v>
      </c>
      <c r="E19" s="29">
        <v>2</v>
      </c>
      <c r="F19" s="29">
        <v>2</v>
      </c>
      <c r="G19" s="29">
        <v>2</v>
      </c>
      <c r="H19" s="29">
        <v>2</v>
      </c>
      <c r="I19" s="29">
        <v>2</v>
      </c>
      <c r="J19" s="29">
        <v>10</v>
      </c>
      <c r="K19" s="22">
        <v>2</v>
      </c>
      <c r="L19" s="25" t="str">
        <f t="shared" si="0"/>
        <v>ІІ ур</v>
      </c>
    </row>
    <row r="20" spans="2:13">
      <c r="C20" s="19">
        <v>11</v>
      </c>
      <c r="D20" s="29" t="s">
        <v>37</v>
      </c>
      <c r="E20" s="29">
        <v>3</v>
      </c>
      <c r="F20" s="29">
        <v>2</v>
      </c>
      <c r="G20" s="29">
        <v>2</v>
      </c>
      <c r="H20" s="29">
        <v>3</v>
      </c>
      <c r="I20" s="29">
        <v>2</v>
      </c>
      <c r="J20" s="29">
        <v>12</v>
      </c>
      <c r="K20" s="22">
        <v>2</v>
      </c>
      <c r="L20" s="25" t="str">
        <f t="shared" si="0"/>
        <v>ІІ ур</v>
      </c>
    </row>
    <row r="21" spans="2:13">
      <c r="C21" s="19">
        <v>12</v>
      </c>
      <c r="D21" s="29" t="s">
        <v>38</v>
      </c>
      <c r="E21" s="29">
        <v>2</v>
      </c>
      <c r="F21" s="29">
        <v>2</v>
      </c>
      <c r="G21" s="29">
        <v>2</v>
      </c>
      <c r="H21" s="29">
        <v>2</v>
      </c>
      <c r="I21" s="29">
        <v>2</v>
      </c>
      <c r="J21" s="29">
        <v>10</v>
      </c>
      <c r="K21" s="22">
        <v>2</v>
      </c>
      <c r="L21" s="25" t="str">
        <f t="shared" si="0"/>
        <v>ІІ ур</v>
      </c>
    </row>
    <row r="22" spans="2:13">
      <c r="C22" s="19">
        <v>13</v>
      </c>
      <c r="D22" s="29" t="s">
        <v>39</v>
      </c>
      <c r="E22" s="29">
        <v>3</v>
      </c>
      <c r="F22" s="29">
        <v>2</v>
      </c>
      <c r="G22" s="29">
        <v>2</v>
      </c>
      <c r="H22" s="29">
        <v>2</v>
      </c>
      <c r="I22" s="29">
        <v>2</v>
      </c>
      <c r="J22" s="29">
        <v>12</v>
      </c>
      <c r="K22" s="22">
        <v>2</v>
      </c>
      <c r="L22" s="25" t="str">
        <f t="shared" si="0"/>
        <v>ІІ ур</v>
      </c>
    </row>
    <row r="23" spans="2:13">
      <c r="C23" s="19">
        <v>14</v>
      </c>
      <c r="D23" s="29" t="s">
        <v>40</v>
      </c>
      <c r="E23" s="29">
        <v>3</v>
      </c>
      <c r="F23" s="29">
        <v>2</v>
      </c>
      <c r="G23" s="29">
        <v>2</v>
      </c>
      <c r="H23" s="29">
        <v>2</v>
      </c>
      <c r="I23" s="29">
        <v>2</v>
      </c>
      <c r="J23" s="29">
        <v>11</v>
      </c>
      <c r="K23" s="22">
        <v>2</v>
      </c>
      <c r="L23" s="25" t="str">
        <f t="shared" si="0"/>
        <v>ІІ ур</v>
      </c>
    </row>
    <row r="24" spans="2:13">
      <c r="C24" s="19">
        <v>15</v>
      </c>
      <c r="D24" s="29" t="s">
        <v>42</v>
      </c>
      <c r="E24" s="29">
        <v>2</v>
      </c>
      <c r="F24" s="29">
        <v>2</v>
      </c>
      <c r="G24" s="29">
        <v>2</v>
      </c>
      <c r="H24" s="29">
        <v>2</v>
      </c>
      <c r="I24" s="29">
        <v>2</v>
      </c>
      <c r="J24" s="29">
        <v>10</v>
      </c>
      <c r="K24" s="22">
        <v>2</v>
      </c>
      <c r="L24" s="25" t="str">
        <f t="shared" si="0"/>
        <v>ІІ ур</v>
      </c>
    </row>
    <row r="25" spans="2:13">
      <c r="C25" s="32"/>
      <c r="D25" s="36"/>
      <c r="E25" s="40"/>
      <c r="F25" s="40"/>
      <c r="G25" s="40"/>
      <c r="H25" s="36"/>
      <c r="I25" s="40"/>
      <c r="J25" s="40"/>
      <c r="K25" s="40"/>
      <c r="L25" s="41"/>
    </row>
    <row r="26" spans="2:13">
      <c r="C26" s="42" t="s">
        <v>6</v>
      </c>
      <c r="D26" s="43"/>
      <c r="E26" s="43"/>
      <c r="F26" s="43"/>
      <c r="G26" s="44"/>
      <c r="H26" s="10">
        <f>COUNTA(D10:D24)</f>
        <v>15</v>
      </c>
      <c r="I26" s="42"/>
      <c r="J26" s="43"/>
      <c r="K26" s="43"/>
      <c r="L26" s="44"/>
    </row>
    <row r="27" spans="2:13">
      <c r="C27" s="39" t="s">
        <v>7</v>
      </c>
      <c r="D27" s="39"/>
      <c r="E27" s="13">
        <f>COUNTIF(L10:L24,"І ур")</f>
        <v>0</v>
      </c>
      <c r="F27" s="38" t="s">
        <v>8</v>
      </c>
      <c r="G27" s="38"/>
      <c r="H27" s="14">
        <v>11</v>
      </c>
      <c r="I27" s="38" t="s">
        <v>9</v>
      </c>
      <c r="J27" s="38"/>
      <c r="K27" s="13">
        <v>4</v>
      </c>
      <c r="L27" s="11"/>
    </row>
    <row r="28" spans="2:13" ht="49.5" customHeight="1">
      <c r="C28" s="35" t="s">
        <v>17</v>
      </c>
      <c r="D28" s="35"/>
      <c r="E28" s="15">
        <f>(E27/H26)*100</f>
        <v>0</v>
      </c>
      <c r="F28" s="35" t="s">
        <v>18</v>
      </c>
      <c r="G28" s="35"/>
      <c r="H28" s="15">
        <f>(H27/H26)*100</f>
        <v>73.333333333333329</v>
      </c>
      <c r="I28" s="35" t="s">
        <v>19</v>
      </c>
      <c r="J28" s="35"/>
      <c r="K28" s="15">
        <f>(K27/H26)*100</f>
        <v>26.666666666666668</v>
      </c>
      <c r="L28" s="12"/>
    </row>
    <row r="30" spans="2:13">
      <c r="D30" s="27"/>
      <c r="E30" s="34" t="s">
        <v>24</v>
      </c>
      <c r="F30" s="35"/>
      <c r="G30" s="35" t="s">
        <v>25</v>
      </c>
      <c r="H30" s="35"/>
      <c r="I30" s="35" t="s">
        <v>26</v>
      </c>
      <c r="J30" s="35"/>
    </row>
    <row r="31" spans="2:13" ht="30">
      <c r="D31" s="28" t="s">
        <v>17</v>
      </c>
      <c r="E31" s="36">
        <v>20</v>
      </c>
      <c r="F31" s="33"/>
      <c r="G31" s="32">
        <v>0</v>
      </c>
      <c r="H31" s="33"/>
      <c r="I31" s="32">
        <v>80</v>
      </c>
      <c r="J31" s="33"/>
    </row>
    <row r="32" spans="2:13" ht="30">
      <c r="D32" s="28" t="s">
        <v>18</v>
      </c>
      <c r="E32" s="32">
        <v>40</v>
      </c>
      <c r="F32" s="33"/>
      <c r="G32" s="30">
        <v>11</v>
      </c>
      <c r="H32" s="31"/>
      <c r="I32" s="32">
        <v>49</v>
      </c>
      <c r="J32" s="33"/>
    </row>
    <row r="33" spans="4:10" ht="30">
      <c r="D33" s="28" t="s">
        <v>19</v>
      </c>
      <c r="E33" s="32">
        <v>40</v>
      </c>
      <c r="F33" s="33"/>
      <c r="G33" s="32">
        <v>4</v>
      </c>
      <c r="H33" s="33"/>
      <c r="I33" s="32">
        <v>56</v>
      </c>
      <c r="J33" s="33"/>
    </row>
    <row r="85" spans="11:12">
      <c r="K85" s="20">
        <v>1</v>
      </c>
      <c r="L85" s="20" t="s">
        <v>10</v>
      </c>
    </row>
    <row r="86" spans="11:12">
      <c r="K86" s="20">
        <v>1.6</v>
      </c>
      <c r="L86" s="20" t="s">
        <v>11</v>
      </c>
    </row>
    <row r="87" spans="11:12">
      <c r="K87" s="20">
        <v>2.6</v>
      </c>
      <c r="L87" s="20" t="s">
        <v>12</v>
      </c>
    </row>
  </sheetData>
  <mergeCells count="23">
    <mergeCell ref="B5:M5"/>
    <mergeCell ref="B6:M6"/>
    <mergeCell ref="B7:M7"/>
    <mergeCell ref="C25:L25"/>
    <mergeCell ref="C26:G26"/>
    <mergeCell ref="I26:L26"/>
    <mergeCell ref="C27:D27"/>
    <mergeCell ref="F27:G27"/>
    <mergeCell ref="I27:J27"/>
    <mergeCell ref="C28:D28"/>
    <mergeCell ref="F28:G28"/>
    <mergeCell ref="I28:J28"/>
    <mergeCell ref="E30:F30"/>
    <mergeCell ref="G30:H30"/>
    <mergeCell ref="I30:J30"/>
    <mergeCell ref="E31:F31"/>
    <mergeCell ref="G31:H31"/>
    <mergeCell ref="I31:J31"/>
    <mergeCell ref="E32:F32"/>
    <mergeCell ref="I32:J32"/>
    <mergeCell ref="E33:F33"/>
    <mergeCell ref="G33:H33"/>
    <mergeCell ref="I33:J3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M87"/>
  <sheetViews>
    <sheetView topLeftCell="A7" zoomScale="85" zoomScaleNormal="85" workbookViewId="0">
      <selection activeCell="L10" sqref="L10"/>
    </sheetView>
  </sheetViews>
  <sheetFormatPr defaultRowHeight="15"/>
  <cols>
    <col min="3" max="3" width="5.85546875" customWidth="1"/>
    <col min="4" max="4" width="21.5703125" customWidth="1"/>
  </cols>
  <sheetData>
    <row r="5" spans="2:13">
      <c r="B5" s="37" t="s">
        <v>20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2:13">
      <c r="B6" s="37" t="s">
        <v>23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2:13">
      <c r="B7" s="37" t="s">
        <v>43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9" spans="2:13" ht="180" customHeight="1">
      <c r="B9" s="17"/>
      <c r="C9" s="18" t="s">
        <v>1</v>
      </c>
      <c r="D9" s="18" t="s">
        <v>2</v>
      </c>
      <c r="E9" s="23" t="s">
        <v>0</v>
      </c>
      <c r="F9" s="23" t="s">
        <v>13</v>
      </c>
      <c r="G9" s="23" t="s">
        <v>14</v>
      </c>
      <c r="H9" s="23" t="s">
        <v>15</v>
      </c>
      <c r="I9" s="23" t="s">
        <v>16</v>
      </c>
      <c r="J9" s="16" t="s">
        <v>3</v>
      </c>
      <c r="K9" s="26" t="s">
        <v>4</v>
      </c>
      <c r="L9" s="24" t="s">
        <v>5</v>
      </c>
      <c r="M9" s="17"/>
    </row>
    <row r="10" spans="2:13">
      <c r="B10" s="17"/>
      <c r="C10" s="19">
        <v>1</v>
      </c>
      <c r="D10" s="29" t="s">
        <v>27</v>
      </c>
      <c r="E10" s="19">
        <v>3</v>
      </c>
      <c r="F10" s="19">
        <v>3</v>
      </c>
      <c r="G10" s="19">
        <v>3</v>
      </c>
      <c r="H10" s="19">
        <v>3</v>
      </c>
      <c r="I10" s="19">
        <v>3</v>
      </c>
      <c r="J10" s="21">
        <f>SUM(E10:I10)</f>
        <v>15</v>
      </c>
      <c r="K10" s="22">
        <f>AVERAGE(E10,F10,G10,H10,I10)</f>
        <v>3</v>
      </c>
      <c r="L10" s="25" t="str">
        <f>IF(E10="","",VLOOKUP(K10,$K$85:$L$87,2,TRUE))</f>
        <v>ІІІ ур</v>
      </c>
      <c r="M10" s="17"/>
    </row>
    <row r="11" spans="2:13">
      <c r="B11" s="17"/>
      <c r="C11" s="19">
        <v>2</v>
      </c>
      <c r="D11" s="29" t="s">
        <v>28</v>
      </c>
      <c r="E11" s="19">
        <v>3</v>
      </c>
      <c r="F11" s="19">
        <v>3</v>
      </c>
      <c r="G11" s="19">
        <v>3</v>
      </c>
      <c r="H11" s="19">
        <v>3</v>
      </c>
      <c r="I11" s="19">
        <v>3</v>
      </c>
      <c r="J11" s="21">
        <f t="shared" ref="J11:J24" si="0">SUM(E11:I11)</f>
        <v>15</v>
      </c>
      <c r="K11" s="22">
        <f t="shared" ref="K11:K24" si="1">AVERAGE(E11,F11,G11,H11,I11)</f>
        <v>3</v>
      </c>
      <c r="L11" s="25" t="str">
        <f t="shared" ref="L10:L24" si="2">IF(E11="","",VLOOKUP(K11,$K$85:$L$87,2,TRUE))</f>
        <v>ІІІ ур</v>
      </c>
      <c r="M11" s="17"/>
    </row>
    <row r="12" spans="2:13">
      <c r="B12" s="17"/>
      <c r="C12" s="19">
        <v>3</v>
      </c>
      <c r="D12" s="29" t="s">
        <v>29</v>
      </c>
      <c r="E12" s="19">
        <v>3</v>
      </c>
      <c r="F12" s="19">
        <v>3</v>
      </c>
      <c r="G12" s="19">
        <v>3</v>
      </c>
      <c r="H12" s="19">
        <v>3</v>
      </c>
      <c r="I12" s="19">
        <v>3</v>
      </c>
      <c r="J12" s="21">
        <f t="shared" si="0"/>
        <v>15</v>
      </c>
      <c r="K12" s="22">
        <f t="shared" si="1"/>
        <v>3</v>
      </c>
      <c r="L12" s="25" t="str">
        <f t="shared" si="2"/>
        <v>ІІІ ур</v>
      </c>
      <c r="M12" s="17"/>
    </row>
    <row r="13" spans="2:13">
      <c r="B13" s="17"/>
      <c r="C13" s="19">
        <v>4</v>
      </c>
      <c r="D13" s="29" t="s">
        <v>30</v>
      </c>
      <c r="E13" s="19">
        <v>3</v>
      </c>
      <c r="F13" s="19">
        <v>3</v>
      </c>
      <c r="G13" s="19">
        <v>3</v>
      </c>
      <c r="H13" s="19">
        <v>3</v>
      </c>
      <c r="I13" s="19">
        <v>3</v>
      </c>
      <c r="J13" s="21">
        <f t="shared" si="0"/>
        <v>15</v>
      </c>
      <c r="K13" s="22">
        <f t="shared" si="1"/>
        <v>3</v>
      </c>
      <c r="L13" s="25" t="str">
        <f t="shared" si="2"/>
        <v>ІІІ ур</v>
      </c>
      <c r="M13" s="17"/>
    </row>
    <row r="14" spans="2:13">
      <c r="B14" s="17"/>
      <c r="C14" s="19">
        <v>5</v>
      </c>
      <c r="D14" s="29" t="s">
        <v>31</v>
      </c>
      <c r="E14" s="19">
        <v>3</v>
      </c>
      <c r="F14" s="19">
        <v>3</v>
      </c>
      <c r="G14" s="19">
        <v>3</v>
      </c>
      <c r="H14" s="19">
        <v>3</v>
      </c>
      <c r="I14" s="19">
        <v>3</v>
      </c>
      <c r="J14" s="21">
        <f t="shared" si="0"/>
        <v>15</v>
      </c>
      <c r="K14" s="22">
        <f t="shared" si="1"/>
        <v>3</v>
      </c>
      <c r="L14" s="25" t="str">
        <f t="shared" si="2"/>
        <v>ІІІ ур</v>
      </c>
      <c r="M14" s="17"/>
    </row>
    <row r="15" spans="2:13">
      <c r="B15" s="17"/>
      <c r="C15" s="19">
        <v>6</v>
      </c>
      <c r="D15" s="29" t="s">
        <v>32</v>
      </c>
      <c r="E15" s="19">
        <v>3</v>
      </c>
      <c r="F15" s="19">
        <v>3</v>
      </c>
      <c r="G15" s="19">
        <v>3</v>
      </c>
      <c r="H15" s="19">
        <v>3</v>
      </c>
      <c r="I15" s="19">
        <v>3</v>
      </c>
      <c r="J15" s="21">
        <f t="shared" si="0"/>
        <v>15</v>
      </c>
      <c r="K15" s="22">
        <f t="shared" si="1"/>
        <v>3</v>
      </c>
      <c r="L15" s="25" t="str">
        <f t="shared" si="2"/>
        <v>ІІІ ур</v>
      </c>
      <c r="M15" s="17"/>
    </row>
    <row r="16" spans="2:13">
      <c r="B16" s="17"/>
      <c r="C16" s="19">
        <v>7</v>
      </c>
      <c r="D16" s="29" t="s">
        <v>33</v>
      </c>
      <c r="E16" s="19">
        <v>3</v>
      </c>
      <c r="F16" s="19">
        <v>3</v>
      </c>
      <c r="G16" s="19">
        <v>3</v>
      </c>
      <c r="H16" s="19">
        <v>3</v>
      </c>
      <c r="I16" s="19">
        <v>3</v>
      </c>
      <c r="J16" s="21">
        <f t="shared" si="0"/>
        <v>15</v>
      </c>
      <c r="K16" s="22">
        <f t="shared" si="1"/>
        <v>3</v>
      </c>
      <c r="L16" s="25" t="str">
        <f t="shared" si="2"/>
        <v>ІІІ ур</v>
      </c>
      <c r="M16" s="17"/>
    </row>
    <row r="17" spans="2:13">
      <c r="B17" s="17"/>
      <c r="C17" s="19">
        <v>8</v>
      </c>
      <c r="D17" s="29" t="s">
        <v>34</v>
      </c>
      <c r="E17" s="19">
        <v>3</v>
      </c>
      <c r="F17" s="19">
        <v>3</v>
      </c>
      <c r="G17" s="19">
        <v>3</v>
      </c>
      <c r="H17" s="19">
        <v>3</v>
      </c>
      <c r="I17" s="19">
        <v>3</v>
      </c>
      <c r="J17" s="21">
        <f t="shared" si="0"/>
        <v>15</v>
      </c>
      <c r="K17" s="22">
        <f t="shared" si="1"/>
        <v>3</v>
      </c>
      <c r="L17" s="25" t="str">
        <f t="shared" si="2"/>
        <v>ІІІ ур</v>
      </c>
      <c r="M17" s="17"/>
    </row>
    <row r="18" spans="2:13">
      <c r="C18" s="19">
        <v>9</v>
      </c>
      <c r="D18" s="29" t="s">
        <v>35</v>
      </c>
      <c r="E18" s="19">
        <v>3</v>
      </c>
      <c r="F18" s="19">
        <v>3</v>
      </c>
      <c r="G18" s="19">
        <v>3</v>
      </c>
      <c r="H18" s="19">
        <v>3</v>
      </c>
      <c r="I18" s="19">
        <v>3</v>
      </c>
      <c r="J18" s="21">
        <f t="shared" si="0"/>
        <v>15</v>
      </c>
      <c r="K18" s="22">
        <f t="shared" si="1"/>
        <v>3</v>
      </c>
      <c r="L18" s="25" t="str">
        <f t="shared" si="2"/>
        <v>ІІІ ур</v>
      </c>
    </row>
    <row r="19" spans="2:13">
      <c r="C19" s="19">
        <v>10</v>
      </c>
      <c r="D19" s="29" t="s">
        <v>36</v>
      </c>
      <c r="E19" s="19">
        <v>3</v>
      </c>
      <c r="F19" s="19">
        <v>3</v>
      </c>
      <c r="G19" s="19">
        <v>3</v>
      </c>
      <c r="H19" s="19">
        <v>3</v>
      </c>
      <c r="I19" s="19">
        <v>3</v>
      </c>
      <c r="J19" s="21">
        <f t="shared" si="0"/>
        <v>15</v>
      </c>
      <c r="K19" s="22">
        <f t="shared" si="1"/>
        <v>3</v>
      </c>
      <c r="L19" s="25" t="str">
        <f t="shared" si="2"/>
        <v>ІІІ ур</v>
      </c>
    </row>
    <row r="20" spans="2:13">
      <c r="C20" s="19">
        <v>11</v>
      </c>
      <c r="D20" s="29" t="s">
        <v>37</v>
      </c>
      <c r="E20" s="19">
        <v>3</v>
      </c>
      <c r="F20" s="19">
        <v>3</v>
      </c>
      <c r="G20" s="19">
        <v>3</v>
      </c>
      <c r="H20" s="19">
        <v>3</v>
      </c>
      <c r="I20" s="19">
        <v>3</v>
      </c>
      <c r="J20" s="21">
        <f t="shared" si="0"/>
        <v>15</v>
      </c>
      <c r="K20" s="22">
        <f t="shared" si="1"/>
        <v>3</v>
      </c>
      <c r="L20" s="25" t="str">
        <f t="shared" si="2"/>
        <v>ІІІ ур</v>
      </c>
    </row>
    <row r="21" spans="2:13">
      <c r="C21" s="19">
        <v>12</v>
      </c>
      <c r="D21" s="29" t="s">
        <v>38</v>
      </c>
      <c r="E21" s="19">
        <v>3</v>
      </c>
      <c r="F21" s="19">
        <v>3</v>
      </c>
      <c r="G21" s="19">
        <v>3</v>
      </c>
      <c r="H21" s="19">
        <v>3</v>
      </c>
      <c r="I21" s="19">
        <v>3</v>
      </c>
      <c r="J21" s="21">
        <f t="shared" si="0"/>
        <v>15</v>
      </c>
      <c r="K21" s="22">
        <f t="shared" si="1"/>
        <v>3</v>
      </c>
      <c r="L21" s="25" t="str">
        <f t="shared" si="2"/>
        <v>ІІІ ур</v>
      </c>
    </row>
    <row r="22" spans="2:13">
      <c r="C22" s="19">
        <v>13</v>
      </c>
      <c r="D22" s="29" t="s">
        <v>39</v>
      </c>
      <c r="E22" s="19">
        <v>3</v>
      </c>
      <c r="F22" s="19">
        <v>3</v>
      </c>
      <c r="G22" s="19">
        <v>3</v>
      </c>
      <c r="H22" s="19">
        <v>3</v>
      </c>
      <c r="I22" s="19">
        <v>3</v>
      </c>
      <c r="J22" s="21">
        <f t="shared" si="0"/>
        <v>15</v>
      </c>
      <c r="K22" s="22">
        <f t="shared" si="1"/>
        <v>3</v>
      </c>
      <c r="L22" s="25" t="str">
        <f t="shared" si="2"/>
        <v>ІІІ ур</v>
      </c>
    </row>
    <row r="23" spans="2:13">
      <c r="C23" s="19">
        <v>14</v>
      </c>
      <c r="D23" s="29" t="s">
        <v>40</v>
      </c>
      <c r="E23" s="19">
        <v>3</v>
      </c>
      <c r="F23" s="19">
        <v>3</v>
      </c>
      <c r="G23" s="19">
        <v>3</v>
      </c>
      <c r="H23" s="19">
        <v>3</v>
      </c>
      <c r="I23" s="19">
        <v>3</v>
      </c>
      <c r="J23" s="21">
        <f t="shared" si="0"/>
        <v>15</v>
      </c>
      <c r="K23" s="22">
        <f t="shared" si="1"/>
        <v>3</v>
      </c>
      <c r="L23" s="25" t="str">
        <f t="shared" si="2"/>
        <v>ІІІ ур</v>
      </c>
    </row>
    <row r="24" spans="2:13">
      <c r="C24" s="19">
        <v>15</v>
      </c>
      <c r="D24" s="29" t="s">
        <v>42</v>
      </c>
      <c r="E24" s="19">
        <v>3</v>
      </c>
      <c r="F24" s="19">
        <v>3</v>
      </c>
      <c r="G24" s="19">
        <v>3</v>
      </c>
      <c r="H24" s="19">
        <v>3</v>
      </c>
      <c r="I24" s="19">
        <v>3</v>
      </c>
      <c r="J24" s="21">
        <f t="shared" si="0"/>
        <v>15</v>
      </c>
      <c r="K24" s="22">
        <f t="shared" si="1"/>
        <v>3</v>
      </c>
      <c r="L24" s="25" t="str">
        <f t="shared" si="2"/>
        <v>ІІІ ур</v>
      </c>
    </row>
    <row r="25" spans="2:13">
      <c r="C25" s="32"/>
      <c r="D25" s="36"/>
      <c r="E25" s="40"/>
      <c r="F25" s="40"/>
      <c r="G25" s="40"/>
      <c r="H25" s="36"/>
      <c r="I25" s="40"/>
      <c r="J25" s="40"/>
      <c r="K25" s="40"/>
      <c r="L25" s="41"/>
    </row>
    <row r="26" spans="2:13">
      <c r="C26" s="42" t="s">
        <v>6</v>
      </c>
      <c r="D26" s="43"/>
      <c r="E26" s="43"/>
      <c r="F26" s="43"/>
      <c r="G26" s="44"/>
      <c r="H26" s="10">
        <f>COUNTA(D10:D24)</f>
        <v>15</v>
      </c>
      <c r="I26" s="42"/>
      <c r="J26" s="43"/>
      <c r="K26" s="43"/>
      <c r="L26" s="44"/>
    </row>
    <row r="27" spans="2:13">
      <c r="C27" s="39" t="s">
        <v>7</v>
      </c>
      <c r="D27" s="39"/>
      <c r="E27" s="13">
        <f>COUNTIF(L10:L24,"І ур")</f>
        <v>0</v>
      </c>
      <c r="F27" s="38" t="s">
        <v>8</v>
      </c>
      <c r="G27" s="38"/>
      <c r="H27" s="14">
        <f>COUNTIF(L10:L24,"ІІ ур")</f>
        <v>0</v>
      </c>
      <c r="I27" s="38" t="s">
        <v>9</v>
      </c>
      <c r="J27" s="38"/>
      <c r="K27" s="13">
        <f>COUNTIF(L10:L24,"ІІІ ур")</f>
        <v>15</v>
      </c>
      <c r="L27" s="11"/>
    </row>
    <row r="28" spans="2:13" ht="46.5" customHeight="1">
      <c r="C28" s="35" t="s">
        <v>17</v>
      </c>
      <c r="D28" s="35"/>
      <c r="E28" s="15">
        <f>(E27/H26)*100</f>
        <v>0</v>
      </c>
      <c r="F28" s="35" t="s">
        <v>18</v>
      </c>
      <c r="G28" s="35"/>
      <c r="H28" s="15">
        <f>(H27/H26)*100</f>
        <v>0</v>
      </c>
      <c r="I28" s="35" t="s">
        <v>19</v>
      </c>
      <c r="J28" s="35"/>
      <c r="K28" s="15">
        <f>(K27/H26)*100</f>
        <v>100</v>
      </c>
      <c r="L28" s="12"/>
    </row>
    <row r="31" spans="2:13">
      <c r="D31" s="27"/>
      <c r="E31" s="34" t="s">
        <v>24</v>
      </c>
      <c r="F31" s="35"/>
      <c r="G31" s="35" t="s">
        <v>25</v>
      </c>
      <c r="H31" s="35"/>
      <c r="I31" s="35" t="s">
        <v>26</v>
      </c>
      <c r="J31" s="35"/>
    </row>
    <row r="32" spans="2:13" ht="30">
      <c r="D32" s="28" t="s">
        <v>17</v>
      </c>
      <c r="E32" s="36">
        <v>20</v>
      </c>
      <c r="F32" s="33"/>
      <c r="G32" s="32">
        <v>40</v>
      </c>
      <c r="H32" s="33"/>
      <c r="I32" s="32">
        <v>45</v>
      </c>
      <c r="J32" s="33"/>
    </row>
    <row r="33" spans="4:10" ht="30">
      <c r="D33" s="28" t="s">
        <v>18</v>
      </c>
      <c r="E33" s="32">
        <v>40</v>
      </c>
      <c r="F33" s="33"/>
      <c r="G33" s="32">
        <v>40</v>
      </c>
      <c r="H33" s="33"/>
      <c r="I33" s="32">
        <v>45</v>
      </c>
      <c r="J33" s="33"/>
    </row>
    <row r="34" spans="4:10" ht="30">
      <c r="D34" s="28" t="s">
        <v>19</v>
      </c>
      <c r="E34" s="32">
        <v>40</v>
      </c>
      <c r="F34" s="33"/>
      <c r="G34" s="32">
        <v>20</v>
      </c>
      <c r="H34" s="33"/>
      <c r="I34" s="32">
        <v>10</v>
      </c>
      <c r="J34" s="33"/>
    </row>
    <row r="85" spans="11:12">
      <c r="K85" s="20">
        <v>1</v>
      </c>
      <c r="L85" s="20" t="s">
        <v>10</v>
      </c>
    </row>
    <row r="86" spans="11:12">
      <c r="K86" s="20">
        <v>1.6</v>
      </c>
      <c r="L86" s="20" t="s">
        <v>11</v>
      </c>
    </row>
    <row r="87" spans="11:12">
      <c r="K87" s="20">
        <v>2.6</v>
      </c>
      <c r="L87" s="20" t="s">
        <v>12</v>
      </c>
    </row>
  </sheetData>
  <mergeCells count="24">
    <mergeCell ref="B5:M5"/>
    <mergeCell ref="B6:M6"/>
    <mergeCell ref="B7:M7"/>
    <mergeCell ref="C25:L25"/>
    <mergeCell ref="C26:G26"/>
    <mergeCell ref="I26:L26"/>
    <mergeCell ref="C27:D27"/>
    <mergeCell ref="F27:G27"/>
    <mergeCell ref="I27:J27"/>
    <mergeCell ref="C28:D28"/>
    <mergeCell ref="F28:G28"/>
    <mergeCell ref="I28:J28"/>
    <mergeCell ref="E31:F31"/>
    <mergeCell ref="G31:H31"/>
    <mergeCell ref="I31:J31"/>
    <mergeCell ref="E32:F32"/>
    <mergeCell ref="G32:H32"/>
    <mergeCell ref="I32:J32"/>
    <mergeCell ref="E33:F33"/>
    <mergeCell ref="G33:H33"/>
    <mergeCell ref="I33:J33"/>
    <mergeCell ref="E34:F34"/>
    <mergeCell ref="G34:H34"/>
    <mergeCell ref="I34:J3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старт</vt:lpstr>
      <vt:lpstr>промежуток</vt:lpstr>
      <vt:lpstr>итог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Acer</cp:lastModifiedBy>
  <dcterms:created xsi:type="dcterms:W3CDTF">2018-09-26T18:32:03Z</dcterms:created>
  <dcterms:modified xsi:type="dcterms:W3CDTF">2023-03-28T16:41:29Z</dcterms:modified>
</cp:coreProperties>
</file>