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60" yWindow="150" windowWidth="10200" windowHeight="7845"/>
  </bookViews>
  <sheets>
    <sheet name="5-6 старт" sheetId="7" r:id="rId1"/>
    <sheet name="5-6 промежуток" sheetId="8" r:id="rId2"/>
    <sheet name="5-6 итог" sheetId="9" r:id="rId3"/>
  </sheets>
  <definedNames>
    <definedName name="_xlnm._FilterDatabase" localSheetId="0" hidden="1">'5-6 старт'!$K$1:$K$38</definedName>
  </definedNames>
  <calcPr calcId="124519"/>
</workbook>
</file>

<file path=xl/calcChain.xml><?xml version="1.0" encoding="utf-8"?>
<calcChain xmlns="http://schemas.openxmlformats.org/spreadsheetml/2006/main">
  <c r="AM22" i="9"/>
  <c r="AM23"/>
  <c r="AM24"/>
  <c r="AM25"/>
  <c r="AM26"/>
  <c r="AM27"/>
  <c r="AM28"/>
  <c r="AM29"/>
  <c r="AM30"/>
  <c r="AM31"/>
  <c r="AL22"/>
  <c r="AL23"/>
  <c r="AL24"/>
  <c r="AL25"/>
  <c r="AL26"/>
  <c r="AL27"/>
  <c r="AL28"/>
  <c r="AL29"/>
  <c r="AL30"/>
  <c r="AL31"/>
  <c r="AK20"/>
  <c r="AK21"/>
  <c r="AK22"/>
  <c r="AK23"/>
  <c r="AK24"/>
  <c r="AK25"/>
  <c r="AK26"/>
  <c r="AK27"/>
  <c r="AK28"/>
  <c r="AK29"/>
  <c r="AK30"/>
  <c r="AK31"/>
  <c r="AJ21"/>
  <c r="AJ22"/>
  <c r="AJ23"/>
  <c r="AJ24"/>
  <c r="AJ25"/>
  <c r="AJ26"/>
  <c r="AJ27"/>
  <c r="AJ28"/>
  <c r="AJ29"/>
  <c r="AJ30"/>
  <c r="AJ31"/>
  <c r="AI21"/>
  <c r="AI22"/>
  <c r="AI23"/>
  <c r="AI24"/>
  <c r="AI25"/>
  <c r="AI26"/>
  <c r="AI27"/>
  <c r="AI28"/>
  <c r="AI29"/>
  <c r="AI30"/>
  <c r="AI31"/>
  <c r="AH21"/>
  <c r="AH22"/>
  <c r="AH23"/>
  <c r="AH24"/>
  <c r="AH25"/>
  <c r="AH26"/>
  <c r="AH27"/>
  <c r="AH28"/>
  <c r="AH29"/>
  <c r="AH30"/>
  <c r="AH31"/>
  <c r="AB22"/>
  <c r="AB23"/>
  <c r="AB24"/>
  <c r="AB25"/>
  <c r="AB26"/>
  <c r="AB27"/>
  <c r="AB28"/>
  <c r="AB29"/>
  <c r="AB30"/>
  <c r="AB31"/>
  <c r="AA22"/>
  <c r="AA23"/>
  <c r="AA24"/>
  <c r="AA25"/>
  <c r="AA26"/>
  <c r="AA27"/>
  <c r="AA28"/>
  <c r="AA29"/>
  <c r="AA30"/>
  <c r="AA31"/>
  <c r="Z22"/>
  <c r="Z23"/>
  <c r="Z24"/>
  <c r="Z25"/>
  <c r="Z26"/>
  <c r="Z27"/>
  <c r="Z28"/>
  <c r="Z29"/>
  <c r="Z30"/>
  <c r="Z31"/>
  <c r="S22"/>
  <c r="S23"/>
  <c r="S24"/>
  <c r="S25"/>
  <c r="S26"/>
  <c r="S27"/>
  <c r="S28"/>
  <c r="S29"/>
  <c r="S30"/>
  <c r="S31"/>
  <c r="R22"/>
  <c r="R23"/>
  <c r="R24"/>
  <c r="R25"/>
  <c r="R26"/>
  <c r="R27"/>
  <c r="R28"/>
  <c r="R29"/>
  <c r="R30"/>
  <c r="R31"/>
  <c r="Q22"/>
  <c r="Q23"/>
  <c r="Q24"/>
  <c r="Q25"/>
  <c r="Q26"/>
  <c r="Q27"/>
  <c r="Q28"/>
  <c r="Q29"/>
  <c r="Q30"/>
  <c r="Q31"/>
  <c r="L22"/>
  <c r="L23"/>
  <c r="L24"/>
  <c r="L25"/>
  <c r="L26"/>
  <c r="L27"/>
  <c r="L28"/>
  <c r="L29"/>
  <c r="L30"/>
  <c r="K22"/>
  <c r="K23"/>
  <c r="K24"/>
  <c r="K25"/>
  <c r="K26"/>
  <c r="K27"/>
  <c r="K28"/>
  <c r="K29"/>
  <c r="K30"/>
  <c r="J22"/>
  <c r="J23"/>
  <c r="J24"/>
  <c r="J25"/>
  <c r="J26"/>
  <c r="J27"/>
  <c r="J28"/>
  <c r="J29"/>
  <c r="J30"/>
  <c r="O35" i="8"/>
  <c r="I35"/>
  <c r="AH20" i="9" l="1"/>
  <c r="AM41"/>
  <c r="AM40"/>
  <c r="AM39"/>
  <c r="AJ36"/>
  <c r="AJ34"/>
  <c r="AB36"/>
  <c r="AB35"/>
  <c r="AB34"/>
  <c r="S36"/>
  <c r="S35"/>
  <c r="S34"/>
  <c r="L36"/>
  <c r="L35"/>
  <c r="L34"/>
  <c r="AH41" i="8"/>
  <c r="AH40"/>
  <c r="AH39"/>
  <c r="AE36"/>
  <c r="AE35"/>
  <c r="AE34"/>
  <c r="X36"/>
  <c r="X35"/>
  <c r="X34"/>
  <c r="O36"/>
  <c r="O34"/>
  <c r="I34"/>
  <c r="AN33" i="7"/>
  <c r="AN32"/>
  <c r="AN31"/>
  <c r="AK28"/>
  <c r="AK27"/>
  <c r="AK26"/>
  <c r="AC28"/>
  <c r="AC27"/>
  <c r="AC26"/>
  <c r="T28"/>
  <c r="T27"/>
  <c r="T26"/>
  <c r="K28"/>
  <c r="K27"/>
  <c r="K26"/>
  <c r="G9" i="8" l="1"/>
  <c r="AI10" i="9" l="1"/>
  <c r="AJ10" s="1"/>
  <c r="AI11"/>
  <c r="AJ11" s="1"/>
  <c r="AI12"/>
  <c r="AJ12" s="1"/>
  <c r="AI13"/>
  <c r="AJ13" s="1"/>
  <c r="AI14"/>
  <c r="AJ14" s="1"/>
  <c r="AI15"/>
  <c r="AJ15" s="1"/>
  <c r="AI16"/>
  <c r="AJ16" s="1"/>
  <c r="AI17"/>
  <c r="AJ17" s="1"/>
  <c r="AI18"/>
  <c r="AJ18" s="1"/>
  <c r="AI19"/>
  <c r="AJ19" s="1"/>
  <c r="AI20"/>
  <c r="AJ20" s="1"/>
  <c r="AH10"/>
  <c r="AH11"/>
  <c r="AH12"/>
  <c r="AH13"/>
  <c r="AH14"/>
  <c r="AH15"/>
  <c r="AH16"/>
  <c r="AH17"/>
  <c r="AH18"/>
  <c r="AH19"/>
  <c r="AA10"/>
  <c r="AB10" s="1"/>
  <c r="AA11"/>
  <c r="AB11" s="1"/>
  <c r="AA12"/>
  <c r="AB12" s="1"/>
  <c r="AA13"/>
  <c r="AB13" s="1"/>
  <c r="AA14"/>
  <c r="AB14" s="1"/>
  <c r="AA15"/>
  <c r="AB15" s="1"/>
  <c r="AA16"/>
  <c r="AB16" s="1"/>
  <c r="AA17"/>
  <c r="AB17" s="1"/>
  <c r="AA18"/>
  <c r="AB18" s="1"/>
  <c r="AA19"/>
  <c r="AB19" s="1"/>
  <c r="AA20"/>
  <c r="AB20" s="1"/>
  <c r="AA21"/>
  <c r="AB21" s="1"/>
  <c r="Z10"/>
  <c r="Z11"/>
  <c r="Z12"/>
  <c r="Z13"/>
  <c r="Z14"/>
  <c r="Z15"/>
  <c r="Z16"/>
  <c r="Z17"/>
  <c r="Z18"/>
  <c r="Z19"/>
  <c r="Z20"/>
  <c r="Z21"/>
  <c r="R10"/>
  <c r="S10" s="1"/>
  <c r="R11"/>
  <c r="S11" s="1"/>
  <c r="R12"/>
  <c r="S12" s="1"/>
  <c r="R13"/>
  <c r="S13" s="1"/>
  <c r="R14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Q10"/>
  <c r="Q11"/>
  <c r="Q12"/>
  <c r="Q13"/>
  <c r="Q14"/>
  <c r="Q15"/>
  <c r="Q16"/>
  <c r="Q17"/>
  <c r="Q18"/>
  <c r="Q19"/>
  <c r="Q20"/>
  <c r="Q21"/>
  <c r="K10"/>
  <c r="K11"/>
  <c r="K12"/>
  <c r="K13"/>
  <c r="K14"/>
  <c r="K15"/>
  <c r="K16"/>
  <c r="K17"/>
  <c r="K18"/>
  <c r="K19"/>
  <c r="K20"/>
  <c r="K21"/>
  <c r="K31"/>
  <c r="J10"/>
  <c r="AK10" s="1"/>
  <c r="AL10" s="1"/>
  <c r="AM10" s="1"/>
  <c r="J11"/>
  <c r="J12"/>
  <c r="AL13"/>
  <c r="AM13" s="1"/>
  <c r="J14"/>
  <c r="AK14" s="1"/>
  <c r="AL14" s="1"/>
  <c r="AM14" s="1"/>
  <c r="J15"/>
  <c r="J16"/>
  <c r="AK16" s="1"/>
  <c r="AL16" s="1"/>
  <c r="AM16" s="1"/>
  <c r="J17"/>
  <c r="AK17" s="1"/>
  <c r="AL17" s="1"/>
  <c r="AM17" s="1"/>
  <c r="J18"/>
  <c r="AK18" s="1"/>
  <c r="AL18" s="1"/>
  <c r="AM18" s="1"/>
  <c r="J19"/>
  <c r="J20"/>
  <c r="AL20" s="1"/>
  <c r="AM20" s="1"/>
  <c r="J21"/>
  <c r="AL21" s="1"/>
  <c r="AM21" s="1"/>
  <c r="J31"/>
  <c r="AI9"/>
  <c r="AJ9" s="1"/>
  <c r="AH9"/>
  <c r="AA9"/>
  <c r="AB9" s="1"/>
  <c r="Z9"/>
  <c r="R9"/>
  <c r="S9" s="1"/>
  <c r="Q9"/>
  <c r="K9"/>
  <c r="J9"/>
  <c r="AK19" l="1"/>
  <c r="AL19" s="1"/>
  <c r="AM19" s="1"/>
  <c r="AK15"/>
  <c r="AL15" s="1"/>
  <c r="AM15" s="1"/>
  <c r="AK11"/>
  <c r="AL11" s="1"/>
  <c r="AM11" s="1"/>
  <c r="AK12"/>
  <c r="AL12" s="1"/>
  <c r="AM12" s="1"/>
  <c r="AK9"/>
  <c r="AL9" s="1"/>
  <c r="AM9" s="1"/>
  <c r="L31"/>
  <c r="L21"/>
  <c r="L19"/>
  <c r="L17"/>
  <c r="L15"/>
  <c r="L13"/>
  <c r="L11"/>
  <c r="L9"/>
  <c r="L20"/>
  <c r="L18"/>
  <c r="L16"/>
  <c r="L14"/>
  <c r="L12"/>
  <c r="L10"/>
  <c r="AC10" i="8" l="1"/>
  <c r="AD10" s="1"/>
  <c r="AE10" s="1"/>
  <c r="AC11"/>
  <c r="AD11" s="1"/>
  <c r="AE11" s="1"/>
  <c r="AC12"/>
  <c r="AD12" s="1"/>
  <c r="AE12" s="1"/>
  <c r="AC13"/>
  <c r="AD13" s="1"/>
  <c r="AE13" s="1"/>
  <c r="AC14"/>
  <c r="AD14" s="1"/>
  <c r="AE14" s="1"/>
  <c r="AC15"/>
  <c r="AD15" s="1"/>
  <c r="AE15" s="1"/>
  <c r="AC16"/>
  <c r="AD16" s="1"/>
  <c r="AE16" s="1"/>
  <c r="AC17"/>
  <c r="AD17" s="1"/>
  <c r="AE17" s="1"/>
  <c r="AC18"/>
  <c r="AD18" s="1"/>
  <c r="AE18" s="1"/>
  <c r="AC19"/>
  <c r="AD19" s="1"/>
  <c r="AE19" s="1"/>
  <c r="AC20"/>
  <c r="AD20" s="1"/>
  <c r="AE20" s="1"/>
  <c r="AC21"/>
  <c r="AD21" s="1"/>
  <c r="AE21" s="1"/>
  <c r="AC22"/>
  <c r="AD22" s="1"/>
  <c r="AE22" s="1"/>
  <c r="AC23"/>
  <c r="AD23" s="1"/>
  <c r="AE23" s="1"/>
  <c r="AC24"/>
  <c r="AD24" s="1"/>
  <c r="AE24" s="1"/>
  <c r="AC25"/>
  <c r="AD25" s="1"/>
  <c r="AE25" s="1"/>
  <c r="AC26"/>
  <c r="AD26" s="1"/>
  <c r="AE26" s="1"/>
  <c r="AC27"/>
  <c r="AD27" s="1"/>
  <c r="AE27" s="1"/>
  <c r="AC28"/>
  <c r="AD28" s="1"/>
  <c r="AE28" s="1"/>
  <c r="AC29"/>
  <c r="AD29" s="1"/>
  <c r="AE29" s="1"/>
  <c r="AC30"/>
  <c r="AD30" s="1"/>
  <c r="AE30" s="1"/>
  <c r="AC31"/>
  <c r="AD31" s="1"/>
  <c r="AE31" s="1"/>
  <c r="V10"/>
  <c r="W10" s="1"/>
  <c r="X10" s="1"/>
  <c r="V11"/>
  <c r="W11" s="1"/>
  <c r="X11" s="1"/>
  <c r="V12"/>
  <c r="W12" s="1"/>
  <c r="X12" s="1"/>
  <c r="V13"/>
  <c r="W13" s="1"/>
  <c r="X13" s="1"/>
  <c r="V14"/>
  <c r="W14" s="1"/>
  <c r="X14" s="1"/>
  <c r="V15"/>
  <c r="W15" s="1"/>
  <c r="X15" s="1"/>
  <c r="V16"/>
  <c r="W16" s="1"/>
  <c r="X16" s="1"/>
  <c r="V17"/>
  <c r="W17" s="1"/>
  <c r="X17" s="1"/>
  <c r="V18"/>
  <c r="W18" s="1"/>
  <c r="X18" s="1"/>
  <c r="V19"/>
  <c r="W19" s="1"/>
  <c r="X19" s="1"/>
  <c r="V20"/>
  <c r="W20" s="1"/>
  <c r="X20" s="1"/>
  <c r="V21"/>
  <c r="W21" s="1"/>
  <c r="X21" s="1"/>
  <c r="V22"/>
  <c r="W22" s="1"/>
  <c r="X22" s="1"/>
  <c r="V23"/>
  <c r="W23" s="1"/>
  <c r="X23" s="1"/>
  <c r="V24"/>
  <c r="W24" s="1"/>
  <c r="X24" s="1"/>
  <c r="V25"/>
  <c r="W25" s="1"/>
  <c r="X25" s="1"/>
  <c r="V26"/>
  <c r="W26" s="1"/>
  <c r="X26" s="1"/>
  <c r="V27"/>
  <c r="W27" s="1"/>
  <c r="X27" s="1"/>
  <c r="V28"/>
  <c r="W28" s="1"/>
  <c r="X28" s="1"/>
  <c r="V29"/>
  <c r="W29" s="1"/>
  <c r="X29" s="1"/>
  <c r="V30"/>
  <c r="W30" s="1"/>
  <c r="X30" s="1"/>
  <c r="V31"/>
  <c r="W31" s="1"/>
  <c r="X31" s="1"/>
  <c r="M10"/>
  <c r="N10" s="1"/>
  <c r="O10" s="1"/>
  <c r="M11"/>
  <c r="N11" s="1"/>
  <c r="O11" s="1"/>
  <c r="M12"/>
  <c r="N12" s="1"/>
  <c r="O12" s="1"/>
  <c r="M13"/>
  <c r="N13" s="1"/>
  <c r="O13" s="1"/>
  <c r="M14"/>
  <c r="N14" s="1"/>
  <c r="O14" s="1"/>
  <c r="M15"/>
  <c r="N15" s="1"/>
  <c r="O15" s="1"/>
  <c r="M16"/>
  <c r="N16" s="1"/>
  <c r="O16" s="1"/>
  <c r="M17"/>
  <c r="N17" s="1"/>
  <c r="O17" s="1"/>
  <c r="M18"/>
  <c r="N18" s="1"/>
  <c r="O18" s="1"/>
  <c r="M19"/>
  <c r="N19" s="1"/>
  <c r="O19" s="1"/>
  <c r="M20"/>
  <c r="N20" s="1"/>
  <c r="O20" s="1"/>
  <c r="M21"/>
  <c r="N21" s="1"/>
  <c r="O21" s="1"/>
  <c r="M22"/>
  <c r="N22" s="1"/>
  <c r="O22" s="1"/>
  <c r="M23"/>
  <c r="N23" s="1"/>
  <c r="O23" s="1"/>
  <c r="M24"/>
  <c r="N24" s="1"/>
  <c r="O24" s="1"/>
  <c r="M25"/>
  <c r="N25" s="1"/>
  <c r="O25" s="1"/>
  <c r="M26"/>
  <c r="N26" s="1"/>
  <c r="O26" s="1"/>
  <c r="M27"/>
  <c r="N27" s="1"/>
  <c r="O27" s="1"/>
  <c r="M28"/>
  <c r="N28" s="1"/>
  <c r="O28" s="1"/>
  <c r="M29"/>
  <c r="N29" s="1"/>
  <c r="O29" s="1"/>
  <c r="M30"/>
  <c r="N30" s="1"/>
  <c r="O30" s="1"/>
  <c r="M31"/>
  <c r="N31" s="1"/>
  <c r="O31" s="1"/>
  <c r="G10"/>
  <c r="AF10" s="1"/>
  <c r="AG10" s="1"/>
  <c r="AH10" s="1"/>
  <c r="G11"/>
  <c r="AF11" s="1"/>
  <c r="AG11" s="1"/>
  <c r="AH11" s="1"/>
  <c r="G12"/>
  <c r="AF12" s="1"/>
  <c r="AG12" s="1"/>
  <c r="AH12" s="1"/>
  <c r="G13"/>
  <c r="G14"/>
  <c r="AF14" s="1"/>
  <c r="AG14" s="1"/>
  <c r="AH14" s="1"/>
  <c r="G15"/>
  <c r="AF15" s="1"/>
  <c r="AG15" s="1"/>
  <c r="AH15" s="1"/>
  <c r="G16"/>
  <c r="AF16" s="1"/>
  <c r="AG16" s="1"/>
  <c r="AH16" s="1"/>
  <c r="G17"/>
  <c r="AF17" s="1"/>
  <c r="AG17" s="1"/>
  <c r="AH17" s="1"/>
  <c r="G18"/>
  <c r="AF18" s="1"/>
  <c r="AG18" s="1"/>
  <c r="AH18" s="1"/>
  <c r="G19"/>
  <c r="AF19" s="1"/>
  <c r="AG19" s="1"/>
  <c r="AH19" s="1"/>
  <c r="G20"/>
  <c r="AF20" s="1"/>
  <c r="AG20" s="1"/>
  <c r="AH20" s="1"/>
  <c r="G21"/>
  <c r="AF21" s="1"/>
  <c r="AG21" s="1"/>
  <c r="AH21" s="1"/>
  <c r="G22"/>
  <c r="AF22" s="1"/>
  <c r="AG22" s="1"/>
  <c r="AH22" s="1"/>
  <c r="G23"/>
  <c r="AF23" s="1"/>
  <c r="AG23" s="1"/>
  <c r="AH23" s="1"/>
  <c r="G24"/>
  <c r="AF24" s="1"/>
  <c r="AG24" s="1"/>
  <c r="AH24" s="1"/>
  <c r="G25"/>
  <c r="AF25" s="1"/>
  <c r="AG25" s="1"/>
  <c r="AH25" s="1"/>
  <c r="G26"/>
  <c r="AF26" s="1"/>
  <c r="AG26" s="1"/>
  <c r="AH26" s="1"/>
  <c r="G27"/>
  <c r="AF27" s="1"/>
  <c r="AG27" s="1"/>
  <c r="AH27" s="1"/>
  <c r="G28"/>
  <c r="AF28" s="1"/>
  <c r="AG28" s="1"/>
  <c r="AH28" s="1"/>
  <c r="G29"/>
  <c r="AF29" s="1"/>
  <c r="AG29" s="1"/>
  <c r="AH29" s="1"/>
  <c r="G30"/>
  <c r="AF30" s="1"/>
  <c r="AG30" s="1"/>
  <c r="AH30" s="1"/>
  <c r="G31"/>
  <c r="AF31" s="1"/>
  <c r="AG31" s="1"/>
  <c r="AH31" s="1"/>
  <c r="AC9"/>
  <c r="AD9" s="1"/>
  <c r="AE9" s="1"/>
  <c r="V9"/>
  <c r="W9" s="1"/>
  <c r="X9" s="1"/>
  <c r="M9"/>
  <c r="N9" s="1"/>
  <c r="O9" s="1"/>
  <c r="AF13" l="1"/>
  <c r="AG13" s="1"/>
  <c r="AH13" s="1"/>
  <c r="H29"/>
  <c r="I29" s="1"/>
  <c r="H25"/>
  <c r="I25" s="1"/>
  <c r="H21"/>
  <c r="I21" s="1"/>
  <c r="H17"/>
  <c r="I17" s="1"/>
  <c r="H13"/>
  <c r="I13" s="1"/>
  <c r="H28"/>
  <c r="I28" s="1"/>
  <c r="H24"/>
  <c r="I24" s="1"/>
  <c r="H20"/>
  <c r="I20" s="1"/>
  <c r="H16"/>
  <c r="I16" s="1"/>
  <c r="H12"/>
  <c r="I12" s="1"/>
  <c r="H9"/>
  <c r="I9" s="1"/>
  <c r="AF9"/>
  <c r="AG9" s="1"/>
  <c r="AH9" s="1"/>
  <c r="H31"/>
  <c r="I31" s="1"/>
  <c r="H27"/>
  <c r="I27" s="1"/>
  <c r="H23"/>
  <c r="I23" s="1"/>
  <c r="H19"/>
  <c r="I19" s="1"/>
  <c r="H15"/>
  <c r="I15" s="1"/>
  <c r="H11"/>
  <c r="I11" s="1"/>
  <c r="H30"/>
  <c r="I30" s="1"/>
  <c r="H26"/>
  <c r="I26" s="1"/>
  <c r="H22"/>
  <c r="I22" s="1"/>
  <c r="H18"/>
  <c r="I18" s="1"/>
  <c r="H14"/>
  <c r="I14" s="1"/>
  <c r="H10"/>
  <c r="I10" s="1"/>
  <c r="AI10" i="7" l="1"/>
  <c r="AJ10" s="1"/>
  <c r="AK10" s="1"/>
  <c r="AI11"/>
  <c r="AJ11" s="1"/>
  <c r="AK11" s="1"/>
  <c r="AI12"/>
  <c r="AJ12" s="1"/>
  <c r="AK12" s="1"/>
  <c r="AI13"/>
  <c r="AJ13" s="1"/>
  <c r="AK13" s="1"/>
  <c r="AI14"/>
  <c r="AJ14" s="1"/>
  <c r="AK14" s="1"/>
  <c r="AI15"/>
  <c r="AJ15" s="1"/>
  <c r="AK15" s="1"/>
  <c r="AI16"/>
  <c r="AJ16" s="1"/>
  <c r="AK16" s="1"/>
  <c r="AI17"/>
  <c r="AJ17" s="1"/>
  <c r="AK17" s="1"/>
  <c r="AI18"/>
  <c r="AJ18" s="1"/>
  <c r="AK18" s="1"/>
  <c r="AI19"/>
  <c r="AJ19" s="1"/>
  <c r="AK19" s="1"/>
  <c r="AI20"/>
  <c r="AJ20" s="1"/>
  <c r="AK20" s="1"/>
  <c r="AI21"/>
  <c r="AJ21" s="1"/>
  <c r="AK21" s="1"/>
  <c r="AI22"/>
  <c r="AJ22" s="1"/>
  <c r="AK22" s="1"/>
  <c r="AI23"/>
  <c r="AJ23" s="1"/>
  <c r="AK23" s="1"/>
  <c r="AI9"/>
  <c r="AJ9" s="1"/>
  <c r="AK9" s="1"/>
  <c r="AA10"/>
  <c r="AB10" s="1"/>
  <c r="AC10" s="1"/>
  <c r="AA11"/>
  <c r="AB11" s="1"/>
  <c r="AC11" s="1"/>
  <c r="AA12"/>
  <c r="AB12" s="1"/>
  <c r="AC12" s="1"/>
  <c r="AA13"/>
  <c r="AB13" s="1"/>
  <c r="AC13" s="1"/>
  <c r="AA14"/>
  <c r="AB14" s="1"/>
  <c r="AC14" s="1"/>
  <c r="AA15"/>
  <c r="AB15" s="1"/>
  <c r="AC15" s="1"/>
  <c r="AA16"/>
  <c r="AB16" s="1"/>
  <c r="AC16" s="1"/>
  <c r="AA17"/>
  <c r="AB17" s="1"/>
  <c r="AC17" s="1"/>
  <c r="AA18"/>
  <c r="AB18" s="1"/>
  <c r="AC18" s="1"/>
  <c r="AA19"/>
  <c r="AB19" s="1"/>
  <c r="AC19" s="1"/>
  <c r="AA20"/>
  <c r="AB20" s="1"/>
  <c r="AC20" s="1"/>
  <c r="AA21"/>
  <c r="AB21" s="1"/>
  <c r="AC21" s="1"/>
  <c r="AA22"/>
  <c r="AB22" s="1"/>
  <c r="AC22" s="1"/>
  <c r="AA23"/>
  <c r="AB23" s="1"/>
  <c r="AC23" s="1"/>
  <c r="AA9"/>
  <c r="AB9" s="1"/>
  <c r="AC9" s="1"/>
  <c r="R10"/>
  <c r="S10" s="1"/>
  <c r="T10" s="1"/>
  <c r="R11"/>
  <c r="S11" s="1"/>
  <c r="T11" s="1"/>
  <c r="R12"/>
  <c r="S12" s="1"/>
  <c r="T12" s="1"/>
  <c r="R13"/>
  <c r="S13" s="1"/>
  <c r="T13" s="1"/>
  <c r="R14"/>
  <c r="S14" s="1"/>
  <c r="T14" s="1"/>
  <c r="R15"/>
  <c r="S15" s="1"/>
  <c r="T15" s="1"/>
  <c r="R16"/>
  <c r="S16" s="1"/>
  <c r="T16" s="1"/>
  <c r="R17"/>
  <c r="S17" s="1"/>
  <c r="T17" s="1"/>
  <c r="R18"/>
  <c r="S18" s="1"/>
  <c r="T18" s="1"/>
  <c r="R19"/>
  <c r="S19" s="1"/>
  <c r="T19" s="1"/>
  <c r="R20"/>
  <c r="S20" s="1"/>
  <c r="T20" s="1"/>
  <c r="R21"/>
  <c r="S21" s="1"/>
  <c r="T21" s="1"/>
  <c r="R22"/>
  <c r="S22" s="1"/>
  <c r="T22" s="1"/>
  <c r="R23"/>
  <c r="S23" s="1"/>
  <c r="T23" s="1"/>
  <c r="R9"/>
  <c r="S9" s="1"/>
  <c r="T9" s="1"/>
  <c r="I10"/>
  <c r="I11"/>
  <c r="I12"/>
  <c r="J12" s="1"/>
  <c r="K12" s="1"/>
  <c r="I13"/>
  <c r="J13" s="1"/>
  <c r="K13" s="1"/>
  <c r="I14"/>
  <c r="I15"/>
  <c r="I16"/>
  <c r="I17"/>
  <c r="J17" s="1"/>
  <c r="K17" s="1"/>
  <c r="I18"/>
  <c r="I19"/>
  <c r="AL19" s="1"/>
  <c r="AM19" s="1"/>
  <c r="AN19" s="1"/>
  <c r="I20"/>
  <c r="J20" s="1"/>
  <c r="K20" s="1"/>
  <c r="I21"/>
  <c r="J21" s="1"/>
  <c r="K21" s="1"/>
  <c r="I22"/>
  <c r="I23"/>
  <c r="I9"/>
  <c r="J11" l="1"/>
  <c r="K11" s="1"/>
  <c r="AL11"/>
  <c r="AM11" s="1"/>
  <c r="AN11" s="1"/>
  <c r="J22"/>
  <c r="K22" s="1"/>
  <c r="AL22"/>
  <c r="AM22" s="1"/>
  <c r="AN22" s="1"/>
  <c r="J14"/>
  <c r="K14" s="1"/>
  <c r="AL14"/>
  <c r="AM14" s="1"/>
  <c r="AN14" s="1"/>
  <c r="AL21"/>
  <c r="AM21" s="1"/>
  <c r="AN21" s="1"/>
  <c r="AL13"/>
  <c r="AM13" s="1"/>
  <c r="AN13" s="1"/>
  <c r="AL20"/>
  <c r="AM20" s="1"/>
  <c r="AN20" s="1"/>
  <c r="AL16"/>
  <c r="AM16" s="1"/>
  <c r="AN16" s="1"/>
  <c r="AL12"/>
  <c r="AM12" s="1"/>
  <c r="AN12" s="1"/>
  <c r="J16"/>
  <c r="K16" s="1"/>
  <c r="J23"/>
  <c r="K23" s="1"/>
  <c r="AL23"/>
  <c r="AM23" s="1"/>
  <c r="AN23" s="1"/>
  <c r="J15"/>
  <c r="K15" s="1"/>
  <c r="AL15"/>
  <c r="AM15" s="1"/>
  <c r="AN15" s="1"/>
  <c r="J18"/>
  <c r="K18" s="1"/>
  <c r="AL18"/>
  <c r="AM18" s="1"/>
  <c r="AN18" s="1"/>
  <c r="J10"/>
  <c r="K10" s="1"/>
  <c r="AL10"/>
  <c r="AM10" s="1"/>
  <c r="AN10" s="1"/>
  <c r="AL17"/>
  <c r="AM17" s="1"/>
  <c r="AN17" s="1"/>
  <c r="J9"/>
  <c r="K9" s="1"/>
  <c r="AL9"/>
  <c r="AM9" s="1"/>
  <c r="AN9" s="1"/>
  <c r="J19"/>
  <c r="K19" s="1"/>
</calcChain>
</file>

<file path=xl/sharedStrings.xml><?xml version="1.0" encoding="utf-8"?>
<sst xmlns="http://schemas.openxmlformats.org/spreadsheetml/2006/main" count="294" uniqueCount="117">
  <si>
    <t xml:space="preserve">Лист наблюдения  </t>
  </si>
  <si>
    <t>Образовательная область "Творчество"</t>
  </si>
  <si>
    <t>№</t>
  </si>
  <si>
    <t>Ф.И.ребенка</t>
  </si>
  <si>
    <t>Рисование</t>
  </si>
  <si>
    <t>Лепка</t>
  </si>
  <si>
    <t>Аппликация</t>
  </si>
  <si>
    <t>Музыка</t>
  </si>
  <si>
    <t>Общее количество баллов</t>
  </si>
  <si>
    <t>Средний балл</t>
  </si>
  <si>
    <t xml:space="preserve">Уровень усвоения Типовой программы </t>
  </si>
  <si>
    <t>%</t>
  </si>
  <si>
    <t>общий</t>
  </si>
  <si>
    <t>средний</t>
  </si>
  <si>
    <t>уровень</t>
  </si>
  <si>
    <t>общее</t>
  </si>
  <si>
    <t>к-во</t>
  </si>
  <si>
    <t>І ур</t>
  </si>
  <si>
    <t>ІІ ур</t>
  </si>
  <si>
    <t>ІІІ ур</t>
  </si>
  <si>
    <t>Всего детей</t>
  </si>
  <si>
    <t>А (всего детей)</t>
  </si>
  <si>
    <t xml:space="preserve">В (II уровень) </t>
  </si>
  <si>
    <t>Г (III уровень)</t>
  </si>
  <si>
    <t>І уровень</t>
  </si>
  <si>
    <t>ІІ уровень</t>
  </si>
  <si>
    <t>ІІІ уровень</t>
  </si>
  <si>
    <t xml:space="preserve">Б (I уровень)  </t>
  </si>
  <si>
    <t>5-6-Т.1 рисует с натуры и по представлению предметы: цветы, овощи, фрукты;</t>
  </si>
  <si>
    <t>5-6-Т.2 использует в создании рисунка выразительные средства, элементы казахского орнамента;</t>
  </si>
  <si>
    <t>5-6-Т.3 выполняет сюжетные рисунки.</t>
  </si>
  <si>
    <t>5-6-Т.4 умеет лепить фигуры человека и животного с соблюдением элементарных пропорций;</t>
  </si>
  <si>
    <t>5-6-Т.5 передает образы по мотивам народных игрушек, керамических изделий;</t>
  </si>
  <si>
    <t>5-6-Т.6 использует характерные детали персонажей и композиции путем дополнения предметами и элементами декора.</t>
  </si>
  <si>
    <t>5-6-Т.7 выбирает и обосновывает приемы работы;</t>
  </si>
  <si>
    <t>5-6-Т.8 умеет вырезать из бумаги симметричные формы;</t>
  </si>
  <si>
    <t>5-6-Т.9 составляет узор предметов из нескольких частей;</t>
  </si>
  <si>
    <t>5-6-Т.10 работает с шаблонами и трафаретами, готовыми выкройкам;</t>
  </si>
  <si>
    <t>5-6-Т.11 составляет узор из геометрических элементов, украшает предметы казахским орнаментом;</t>
  </si>
  <si>
    <t>5-6-Т.12 соблюдает правила безопасности труда и личной гигиены.</t>
  </si>
  <si>
    <t>5-6-Т.13различает простейшие жанры (кюй, песня, танец, марш);</t>
  </si>
  <si>
    <t>5-6-Т.14 владеет простейшими музыкальными терминами, навыками пения;</t>
  </si>
  <si>
    <t>5-6-Т.15 выполняет пластичные, ритмичные движения;</t>
  </si>
  <si>
    <t>5-6-Т.16 различает по тембру звучание детских музыкальных инструментов, называет их, умеет играть на них индивидуально и в составе группы.</t>
  </si>
  <si>
    <t>5-6-Т.1 применяет самостоятельно различную технику в рисовании;</t>
  </si>
  <si>
    <t>5-6-Т.2 рисует игрушки несложного силуэта, животных и человека, передает в рисунке простые движения человека;</t>
  </si>
  <si>
    <t>5-6-Т.3 рисует декоративные узоры на розетке, треугольнике, шестиугольнике, выделяя середину, углы, кайму;</t>
  </si>
  <si>
    <t>5-6-Т.4 рисует элементы казахского орнамента и украшает ими одежду, предметы быта, располагая их на силуэтах;</t>
  </si>
  <si>
    <t>5-6-Т.5 изображает сюжетные рисунки;</t>
  </si>
  <si>
    <t>5-6-Т.6 выполняет коллективные работы, рисует по замыслу.</t>
  </si>
  <si>
    <t>5-6-Т.7 применяет различную технику лепки;</t>
  </si>
  <si>
    <t>5-6-Т.8 владеет навыками коллективной лепки для общей композиции;</t>
  </si>
  <si>
    <t>5-6-Т.9 передает форму и детали предметов, применяя различные способы;</t>
  </si>
  <si>
    <t>5-6-Т.10 украшает предметы декоративными элементами.</t>
  </si>
  <si>
    <t>5-6-Т.11 владеет силуэтным вырезанием по нарисованному или воображаемому контуру;</t>
  </si>
  <si>
    <t>5-6-Т.12 умеет составлять сложные аппликации, аппликации по замыслу;</t>
  </si>
  <si>
    <t>5-6-Т.13 вырезает симметричные формы из бумаги, сложенной вдвое;</t>
  </si>
  <si>
    <t>5-6-Т.14 выполняет композиции отображая природу Казахстана, труд людей;</t>
  </si>
  <si>
    <t>5-6-Т.15 изображает предметы по памяти, с натуры, обращает внимание на форму, пропорции, объем;</t>
  </si>
  <si>
    <t>5-6-Т.16 умеет выполнять аппликацию по замыслу.</t>
  </si>
  <si>
    <t>5-6-Т.17 называет характерные признаки музыкальных жанров;</t>
  </si>
  <si>
    <t>5-6-Т.18 знает музыкальные профессии, известные имена композиторов;</t>
  </si>
  <si>
    <t>5-6-Т.19 исполняет самостоятельно хорошо знакомую песню с музыкальным сопровождением и без сопровождения;</t>
  </si>
  <si>
    <t>5-6-Т.20 умеет двигаться под музыку в соответствии с ее характером;</t>
  </si>
  <si>
    <t>5-6-Т.21 владеет простейшими навыками игры на детских музыкальных инструментах.</t>
  </si>
  <si>
    <t>5-6-Т.1 владеет техникой рисования;</t>
  </si>
  <si>
    <t>5-6-Т.2 умеет изображать предметы по образцу с учетом форм, цвета</t>
  </si>
  <si>
    <t>5-6-Т.3 изображает предметы и фигурки животных;</t>
  </si>
  <si>
    <t>5-6-Т.4 владеет навыками рисования сюжетной композиции;</t>
  </si>
  <si>
    <t>5-6-Т.5 использует элементы казахского орнамента.</t>
  </si>
  <si>
    <t>5-6-Т.6 владеет техникой лепки стекой;</t>
  </si>
  <si>
    <t>5-6-Т.7 умеет применять разные способы лепки животных;</t>
  </si>
  <si>
    <t>5-6-Т.8 создает сюжетные композиции на темы сказок и окружающей жизни;</t>
  </si>
  <si>
    <t>5-6-Т.9 участвует в коллективной работе, проявляет интерес к лепке предметов быта;</t>
  </si>
  <si>
    <t>5-6-Т.10 владеет навыками лепки посуды по мотивам народных изделий;</t>
  </si>
  <si>
    <t>5-6-Т.11 эмоционально воспринимает красоту окружающего мира.</t>
  </si>
  <si>
    <t>5-6-Т.12 умеет правильно держать ножницы и действовать ими;</t>
  </si>
  <si>
    <t>5-6-Т.13 раскладывает и наклеивает предметы, состоящие из отдельных частей;</t>
  </si>
  <si>
    <t>5-6-Т.14 умеет составлять узоры из растительных и геометрических форм, элементов казахского орнамента, чередует их, последовательно наклеивает;</t>
  </si>
  <si>
    <t>5-6-Т.15 участвует в выполнении коллективных работ;</t>
  </si>
  <si>
    <t>5-6-Т.16 имеет представление об изготовлении панно, выполнении декоративных композиций по замыслу;</t>
  </si>
  <si>
    <t>5-6-Т.17 имеет представление о видах изобразительного искусства, как живопись, скульптура, народное искусство.</t>
  </si>
  <si>
    <t>5-6-Т.18 узнает песни по мелодии, высказывается об их содержании;</t>
  </si>
  <si>
    <t>5-6-Т.19 поет протяжно, четко произносит слова, знакомые песни без сопровождения и с сопровождением;</t>
  </si>
  <si>
    <t>5-6-Т.20 начинает и заканчивает пение одновременно;</t>
  </si>
  <si>
    <t>5-6-Т.21 выполняет движения, отвечающие характеру музыки, самостоятельно меняя их в соответствии с формой музыкального произведения;</t>
  </si>
  <si>
    <t>5-6-Т.22 двигается под незнакомую музыку, передавая ее основное настроение; инсценирует песни, хороводы.</t>
  </si>
  <si>
    <t xml:space="preserve">результатов диагностики стартового контроля в группе предшкольной подготовки (от 5 лет) </t>
  </si>
  <si>
    <t>Амирханова Амира</t>
  </si>
  <si>
    <t>Аскаров Адиль</t>
  </si>
  <si>
    <t>Алибеков Азим</t>
  </si>
  <si>
    <t>Баисакалова Адия</t>
  </si>
  <si>
    <t>Баисакалов Абулхаирхан</t>
  </si>
  <si>
    <t>Галымжанулы Дарын</t>
  </si>
  <si>
    <t>Емельянинко Денис</t>
  </si>
  <si>
    <t>Изтурганова Азалия</t>
  </si>
  <si>
    <t>Карий Дима</t>
  </si>
  <si>
    <t>Кенжебекова Аруна</t>
  </si>
  <si>
    <t>Кылышбай Алинур</t>
  </si>
  <si>
    <t>Молдагазина Еркеназ</t>
  </si>
  <si>
    <t>Франц Эрнест</t>
  </si>
  <si>
    <t>Шинина Лия</t>
  </si>
  <si>
    <t>Таишибаева Аисана</t>
  </si>
  <si>
    <t>Амиргали Мухамеджан</t>
  </si>
  <si>
    <t>Асылбек Айша</t>
  </si>
  <si>
    <t>Алдаберген Меруерт</t>
  </si>
  <si>
    <t>Дулаткызы Дания</t>
  </si>
  <si>
    <t>Жумагазин Арсен</t>
  </si>
  <si>
    <t>Сембай Сагыныш</t>
  </si>
  <si>
    <t>Смагул Муслим</t>
  </si>
  <si>
    <t>Усен Акаман</t>
  </si>
  <si>
    <t>Утетлеу Каусар</t>
  </si>
  <si>
    <t xml:space="preserve">Учебный год: __2021-2022__________       Группа  : 9_____________   Дата проведения:__сентябрь_________ </t>
  </si>
  <si>
    <t xml:space="preserve">Учебный год: __2021-2022__________       Группа:_9______________    Дата проведения:_январь__________ </t>
  </si>
  <si>
    <t xml:space="preserve">результатов диагностики итогово контроля в группе предшкольной подготовки (от 5 лет) </t>
  </si>
  <si>
    <t xml:space="preserve">Учебный год: __2021-2022__________       Группа:№ 9____________________     Дата проведения: май__________ </t>
  </si>
  <si>
    <t>Емельяненко Денис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</si>
</sst>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/>
    <xf numFmtId="2" fontId="0" fillId="0" borderId="0" xfId="0" applyNumberFormat="1"/>
    <xf numFmtId="0" fontId="2" fillId="2" borderId="1" xfId="0" applyFont="1" applyFill="1" applyBorder="1"/>
    <xf numFmtId="0" fontId="1" fillId="2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textRotation="90" wrapText="1"/>
    </xf>
    <xf numFmtId="0" fontId="2" fillId="0" borderId="7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2" fontId="1" fillId="3" borderId="1" xfId="0" applyNumberFormat="1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center" vertical="center" textRotation="90"/>
    </xf>
    <xf numFmtId="0" fontId="1" fillId="3" borderId="5" xfId="0" applyFont="1" applyFill="1" applyBorder="1" applyAlignment="1">
      <alignment horizontal="center" vertical="center" textRotation="90"/>
    </xf>
    <xf numFmtId="1" fontId="1" fillId="0" borderId="1" xfId="0" applyNumberFormat="1" applyFont="1" applyBorder="1" applyAlignment="1">
      <alignment vertical="center"/>
    </xf>
    <xf numFmtId="1" fontId="2" fillId="3" borderId="1" xfId="0" applyNumberFormat="1" applyFont="1" applyFill="1" applyBorder="1"/>
    <xf numFmtId="1" fontId="1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87"/>
  <sheetViews>
    <sheetView tabSelected="1" topLeftCell="O1" zoomScale="89" zoomScaleNormal="89" workbookViewId="0">
      <selection activeCell="Y39" sqref="Y39:Y40"/>
    </sheetView>
  </sheetViews>
  <sheetFormatPr defaultRowHeight="15"/>
  <cols>
    <col min="2" max="2" width="5.42578125" customWidth="1"/>
    <col min="3" max="3" width="20.5703125" customWidth="1"/>
    <col min="4" max="4" width="3.85546875" customWidth="1"/>
    <col min="5" max="5" width="7.5703125" customWidth="1"/>
    <col min="6" max="6" width="5.7109375" customWidth="1"/>
    <col min="7" max="7" width="7.140625" customWidth="1"/>
    <col min="8" max="8" width="6.85546875" customWidth="1"/>
    <col min="9" max="9" width="5.140625" customWidth="1"/>
    <col min="10" max="10" width="5.42578125" customWidth="1"/>
    <col min="11" max="11" width="9.28515625" customWidth="1"/>
    <col min="12" max="12" width="5.28515625" customWidth="1"/>
    <col min="13" max="13" width="6.85546875" customWidth="1"/>
    <col min="14" max="14" width="6.7109375" customWidth="1"/>
    <col min="15" max="15" width="6.140625" customWidth="1"/>
    <col min="16" max="16" width="5.7109375" customWidth="1"/>
    <col min="17" max="17" width="6.85546875" customWidth="1"/>
    <col min="18" max="18" width="4.140625" customWidth="1"/>
    <col min="19" max="19" width="5.140625" customWidth="1"/>
    <col min="20" max="20" width="9.7109375" customWidth="1"/>
    <col min="21" max="21" width="6.28515625" customWidth="1"/>
    <col min="22" max="22" width="6.140625" customWidth="1"/>
    <col min="23" max="23" width="12.42578125" customWidth="1"/>
    <col min="24" max="24" width="7.42578125" customWidth="1"/>
    <col min="25" max="25" width="10.140625" customWidth="1"/>
    <col min="26" max="26" width="8.7109375" customWidth="1"/>
    <col min="27" max="27" width="4.5703125" customWidth="1"/>
    <col min="28" max="28" width="5.42578125" customWidth="1"/>
    <col min="29" max="29" width="11.42578125" customWidth="1"/>
    <col min="30" max="30" width="6.28515625" customWidth="1"/>
    <col min="31" max="31" width="9" customWidth="1"/>
    <col min="32" max="32" width="5.5703125" customWidth="1"/>
    <col min="33" max="33" width="11.85546875" customWidth="1"/>
    <col min="34" max="34" width="9.42578125" customWidth="1"/>
    <col min="35" max="36" width="5.28515625" customWidth="1"/>
    <col min="37" max="37" width="9.7109375" customWidth="1"/>
    <col min="39" max="39" width="9.140625" style="5"/>
  </cols>
  <sheetData>
    <row r="2" spans="1:4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>
      <c r="A3" s="16" t="s">
        <v>87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>
      <c r="A4" s="16" t="s">
        <v>112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6" spans="1:41">
      <c r="B6" s="17" t="s">
        <v>1</v>
      </c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7"/>
      <c r="AM6" s="17"/>
      <c r="AN6" s="17"/>
    </row>
    <row r="7" spans="1:41" ht="39.75" customHeight="1">
      <c r="B7" s="19" t="s">
        <v>2</v>
      </c>
      <c r="C7" s="20" t="s">
        <v>3</v>
      </c>
      <c r="D7" s="19" t="s">
        <v>4</v>
      </c>
      <c r="E7" s="19"/>
      <c r="F7" s="19"/>
      <c r="G7" s="19"/>
      <c r="H7" s="19"/>
      <c r="I7" s="22" t="s">
        <v>12</v>
      </c>
      <c r="J7" s="27" t="s">
        <v>13</v>
      </c>
      <c r="K7" s="41" t="s">
        <v>14</v>
      </c>
      <c r="L7" s="21" t="s">
        <v>5</v>
      </c>
      <c r="M7" s="21"/>
      <c r="N7" s="21"/>
      <c r="O7" s="21"/>
      <c r="P7" s="21"/>
      <c r="Q7" s="21"/>
      <c r="R7" s="22" t="s">
        <v>12</v>
      </c>
      <c r="S7" s="27" t="s">
        <v>13</v>
      </c>
      <c r="T7" s="41" t="s">
        <v>14</v>
      </c>
      <c r="U7" s="21" t="s">
        <v>6</v>
      </c>
      <c r="V7" s="21"/>
      <c r="W7" s="21"/>
      <c r="X7" s="21"/>
      <c r="Y7" s="21"/>
      <c r="Z7" s="21"/>
      <c r="AA7" s="22" t="s">
        <v>12</v>
      </c>
      <c r="AB7" s="27" t="s">
        <v>13</v>
      </c>
      <c r="AC7" s="41" t="s">
        <v>14</v>
      </c>
      <c r="AD7" s="21" t="s">
        <v>7</v>
      </c>
      <c r="AE7" s="21"/>
      <c r="AF7" s="21"/>
      <c r="AG7" s="21"/>
      <c r="AH7" s="21"/>
      <c r="AI7" s="22" t="s">
        <v>12</v>
      </c>
      <c r="AJ7" s="27" t="s">
        <v>13</v>
      </c>
      <c r="AK7" s="41" t="s">
        <v>14</v>
      </c>
      <c r="AL7" s="23" t="s">
        <v>8</v>
      </c>
      <c r="AM7" s="25" t="s">
        <v>9</v>
      </c>
      <c r="AN7" s="26" t="s">
        <v>10</v>
      </c>
    </row>
    <row r="8" spans="1:41" ht="225" customHeight="1">
      <c r="B8" s="19"/>
      <c r="C8" s="19"/>
      <c r="D8" s="14" t="s">
        <v>65</v>
      </c>
      <c r="E8" s="14" t="s">
        <v>66</v>
      </c>
      <c r="F8" s="14" t="s">
        <v>67</v>
      </c>
      <c r="G8" s="14" t="s">
        <v>68</v>
      </c>
      <c r="H8" s="14" t="s">
        <v>69</v>
      </c>
      <c r="I8" s="22"/>
      <c r="J8" s="27"/>
      <c r="K8" s="41"/>
      <c r="L8" s="14" t="s">
        <v>70</v>
      </c>
      <c r="M8" s="14" t="s">
        <v>71</v>
      </c>
      <c r="N8" s="14" t="s">
        <v>72</v>
      </c>
      <c r="O8" s="14" t="s">
        <v>73</v>
      </c>
      <c r="P8" s="14" t="s">
        <v>74</v>
      </c>
      <c r="Q8" s="14" t="s">
        <v>75</v>
      </c>
      <c r="R8" s="22"/>
      <c r="S8" s="27"/>
      <c r="T8" s="41"/>
      <c r="U8" s="14" t="s">
        <v>76</v>
      </c>
      <c r="V8" s="14" t="s">
        <v>77</v>
      </c>
      <c r="W8" s="14" t="s">
        <v>78</v>
      </c>
      <c r="X8" s="14" t="s">
        <v>79</v>
      </c>
      <c r="Y8" s="14" t="s">
        <v>80</v>
      </c>
      <c r="Z8" s="14" t="s">
        <v>81</v>
      </c>
      <c r="AA8" s="22"/>
      <c r="AB8" s="27"/>
      <c r="AC8" s="41"/>
      <c r="AD8" s="14" t="s">
        <v>82</v>
      </c>
      <c r="AE8" s="14" t="s">
        <v>83</v>
      </c>
      <c r="AF8" s="14" t="s">
        <v>84</v>
      </c>
      <c r="AG8" s="14" t="s">
        <v>85</v>
      </c>
      <c r="AH8" s="14" t="s">
        <v>86</v>
      </c>
      <c r="AI8" s="22"/>
      <c r="AJ8" s="27"/>
      <c r="AK8" s="41"/>
      <c r="AL8" s="24"/>
      <c r="AM8" s="25"/>
      <c r="AN8" s="26"/>
    </row>
    <row r="9" spans="1:41">
      <c r="B9" s="1">
        <v>1</v>
      </c>
      <c r="C9" s="1" t="s">
        <v>88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6">
        <f>SUM(D9:H9)</f>
        <v>5</v>
      </c>
      <c r="J9" s="8">
        <f>I9/5</f>
        <v>1</v>
      </c>
      <c r="K9" s="10" t="str">
        <f>IF(D9="","",VLOOKUP(J9,$J$85:$K$87,2,TRUE))</f>
        <v>І ур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6">
        <f>SUM(L9:Q9)</f>
        <v>6</v>
      </c>
      <c r="S9" s="8">
        <f>R9/6</f>
        <v>1</v>
      </c>
      <c r="T9" s="10" t="str">
        <f>IF(L9="","",VLOOKUP(S9,$J$85:$K$87,2,TRUE))</f>
        <v>І ур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6">
        <f>SUM(U9:Z9)</f>
        <v>6</v>
      </c>
      <c r="AB9" s="8">
        <f>AA9/6</f>
        <v>1</v>
      </c>
      <c r="AC9" s="10" t="str">
        <f>IF(U9="","",VLOOKUP(AB9,$J$85:$K$87,2,TRUE))</f>
        <v>І ур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6">
        <f>SUM(AD9:AH9)</f>
        <v>5</v>
      </c>
      <c r="AJ9" s="8">
        <f>AI9/5</f>
        <v>1</v>
      </c>
      <c r="AK9" s="10" t="str">
        <f>IF(AD9="","",VLOOKUP(AJ9,$J$85:$K$87,2,TRUE))</f>
        <v>І ур</v>
      </c>
      <c r="AL9" s="7">
        <f>I9+R9+AA9+AI9</f>
        <v>22</v>
      </c>
      <c r="AM9" s="51">
        <f>AL9/22</f>
        <v>1</v>
      </c>
      <c r="AN9" s="10" t="str">
        <f>IF(AF9="","",VLOOKUP(AM9,$J$85:$K$87,2,TRUE))</f>
        <v>І ур</v>
      </c>
    </row>
    <row r="10" spans="1:41">
      <c r="B10" s="1">
        <v>2</v>
      </c>
      <c r="C10" s="1" t="s">
        <v>89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6">
        <f t="shared" ref="I10:I23" si="0">SUM(D10:H10)</f>
        <v>10</v>
      </c>
      <c r="J10" s="8">
        <f t="shared" ref="J10:J23" si="1">I10/5</f>
        <v>2</v>
      </c>
      <c r="K10" s="10" t="str">
        <f>IF(D10="","",VLOOKUP(J10,$J$85:$K$87,2,TRUE))</f>
        <v>ІІ ур</v>
      </c>
      <c r="L10" s="1">
        <v>2</v>
      </c>
      <c r="M10" s="1">
        <v>2</v>
      </c>
      <c r="N10" s="1">
        <v>2</v>
      </c>
      <c r="O10" s="1">
        <v>2</v>
      </c>
      <c r="P10" s="1">
        <v>2</v>
      </c>
      <c r="Q10" s="1">
        <v>2</v>
      </c>
      <c r="R10" s="6">
        <f t="shared" ref="R10:R23" si="2">SUM(L10:Q10)</f>
        <v>12</v>
      </c>
      <c r="S10" s="8">
        <f t="shared" ref="S10:S23" si="3">R10/6</f>
        <v>2</v>
      </c>
      <c r="T10" s="10" t="str">
        <f>IF(L10="","",VLOOKUP(S10,$J$85:$K$87,2,TRUE))</f>
        <v>ІІ ур</v>
      </c>
      <c r="U10" s="1">
        <v>2</v>
      </c>
      <c r="V10" s="1">
        <v>2</v>
      </c>
      <c r="W10" s="1">
        <v>2</v>
      </c>
      <c r="X10" s="1">
        <v>2</v>
      </c>
      <c r="Y10" s="1">
        <v>2</v>
      </c>
      <c r="Z10" s="1">
        <v>2</v>
      </c>
      <c r="AA10" s="6">
        <f t="shared" ref="AA10:AA23" si="4">SUM(U10:Z10)</f>
        <v>12</v>
      </c>
      <c r="AB10" s="8">
        <f t="shared" ref="AB10:AB23" si="5">AA10/6</f>
        <v>2</v>
      </c>
      <c r="AC10" s="10" t="str">
        <f>IF(U10="","",VLOOKUP(AB10,$J$85:$K$87,2,TRUE))</f>
        <v>ІІ ур</v>
      </c>
      <c r="AD10" s="1">
        <v>2</v>
      </c>
      <c r="AE10" s="1">
        <v>2</v>
      </c>
      <c r="AF10" s="1">
        <v>2</v>
      </c>
      <c r="AG10" s="1">
        <v>2</v>
      </c>
      <c r="AH10" s="1">
        <v>2</v>
      </c>
      <c r="AI10" s="6">
        <f t="shared" ref="AI10:AI23" si="6">SUM(AD10:AH10)</f>
        <v>10</v>
      </c>
      <c r="AJ10" s="8">
        <f t="shared" ref="AJ10:AJ23" si="7">AI10/5</f>
        <v>2</v>
      </c>
      <c r="AK10" s="10" t="str">
        <f>IF(AD10="","",VLOOKUP(AJ10,$J$85:$K$87,2,TRUE))</f>
        <v>ІІ ур</v>
      </c>
      <c r="AL10" s="7">
        <f t="shared" ref="AL10:AL23" si="8">I10+R10+AA10+AI10</f>
        <v>44</v>
      </c>
      <c r="AM10" s="51">
        <f t="shared" ref="AM10:AM23" si="9">AL10/22</f>
        <v>2</v>
      </c>
      <c r="AN10" s="10" t="str">
        <f>IF(AF10="","",VLOOKUP(AM10,$J$85:$K$87,2,TRUE))</f>
        <v>ІІ ур</v>
      </c>
    </row>
    <row r="11" spans="1:41">
      <c r="B11" s="1">
        <v>3</v>
      </c>
      <c r="C11" s="1" t="s">
        <v>90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6">
        <f t="shared" si="0"/>
        <v>10</v>
      </c>
      <c r="J11" s="8">
        <f t="shared" si="1"/>
        <v>2</v>
      </c>
      <c r="K11" s="10" t="str">
        <f>IF(D11="","",VLOOKUP(J11,$J$85:$K$87,2,TRUE))</f>
        <v>ІІ ур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6">
        <f t="shared" si="2"/>
        <v>12</v>
      </c>
      <c r="S11" s="8">
        <f t="shared" si="3"/>
        <v>2</v>
      </c>
      <c r="T11" s="10" t="str">
        <f>IF(L11="","",VLOOKUP(S11,$J$85:$K$87,2,TRUE))</f>
        <v>ІІ ур</v>
      </c>
      <c r="U11" s="1">
        <v>2</v>
      </c>
      <c r="V11" s="1">
        <v>2</v>
      </c>
      <c r="W11" s="1">
        <v>2</v>
      </c>
      <c r="X11" s="1">
        <v>2</v>
      </c>
      <c r="Y11" s="1">
        <v>2</v>
      </c>
      <c r="Z11" s="1">
        <v>2</v>
      </c>
      <c r="AA11" s="6">
        <f t="shared" si="4"/>
        <v>12</v>
      </c>
      <c r="AB11" s="8">
        <f t="shared" si="5"/>
        <v>2</v>
      </c>
      <c r="AC11" s="10" t="str">
        <f>IF(U11="","",VLOOKUP(AB11,$J$85:$K$87,2,TRUE))</f>
        <v>ІІ ур</v>
      </c>
      <c r="AD11" s="1">
        <v>2</v>
      </c>
      <c r="AE11" s="1">
        <v>2</v>
      </c>
      <c r="AF11" s="1">
        <v>2</v>
      </c>
      <c r="AG11" s="1">
        <v>2</v>
      </c>
      <c r="AH11" s="1">
        <v>2</v>
      </c>
      <c r="AI11" s="6">
        <f t="shared" si="6"/>
        <v>10</v>
      </c>
      <c r="AJ11" s="8">
        <f t="shared" si="7"/>
        <v>2</v>
      </c>
      <c r="AK11" s="10" t="str">
        <f>IF(AD11="","",VLOOKUP(AJ11,$J$85:$K$87,2,TRUE))</f>
        <v>ІІ ур</v>
      </c>
      <c r="AL11" s="7">
        <f t="shared" si="8"/>
        <v>44</v>
      </c>
      <c r="AM11" s="51">
        <f t="shared" si="9"/>
        <v>2</v>
      </c>
      <c r="AN11" s="10" t="str">
        <f>IF(AF11="","",VLOOKUP(AM11,$J$85:$K$87,2,TRUE))</f>
        <v>ІІ ур</v>
      </c>
    </row>
    <row r="12" spans="1:41">
      <c r="B12" s="1">
        <v>4</v>
      </c>
      <c r="C12" s="1" t="s">
        <v>91</v>
      </c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6">
        <f t="shared" si="0"/>
        <v>10</v>
      </c>
      <c r="J12" s="8">
        <f t="shared" si="1"/>
        <v>2</v>
      </c>
      <c r="K12" s="10" t="str">
        <f>IF(D12="","",VLOOKUP(J12,$J$85:$K$87,2,TRUE))</f>
        <v>ІІ ур</v>
      </c>
      <c r="L12" s="1">
        <v>2</v>
      </c>
      <c r="M12" s="1">
        <v>2</v>
      </c>
      <c r="N12" s="1">
        <v>2</v>
      </c>
      <c r="O12" s="1">
        <v>2</v>
      </c>
      <c r="P12" s="1">
        <v>2</v>
      </c>
      <c r="Q12" s="1">
        <v>2</v>
      </c>
      <c r="R12" s="6">
        <f t="shared" si="2"/>
        <v>12</v>
      </c>
      <c r="S12" s="8">
        <f t="shared" si="3"/>
        <v>2</v>
      </c>
      <c r="T12" s="10" t="str">
        <f>IF(L12="","",VLOOKUP(S12,$J$85:$K$87,2,TRUE))</f>
        <v>ІІ ур</v>
      </c>
      <c r="U12" s="1">
        <v>2</v>
      </c>
      <c r="V12" s="1">
        <v>2</v>
      </c>
      <c r="W12" s="1">
        <v>2</v>
      </c>
      <c r="X12" s="1">
        <v>2</v>
      </c>
      <c r="Y12" s="1">
        <v>2</v>
      </c>
      <c r="Z12" s="1">
        <v>2</v>
      </c>
      <c r="AA12" s="6">
        <f t="shared" si="4"/>
        <v>12</v>
      </c>
      <c r="AB12" s="8">
        <f t="shared" si="5"/>
        <v>2</v>
      </c>
      <c r="AC12" s="10" t="str">
        <f>IF(U12="","",VLOOKUP(AB12,$J$85:$K$87,2,TRUE))</f>
        <v>ІІ ур</v>
      </c>
      <c r="AD12" s="1">
        <v>2</v>
      </c>
      <c r="AE12" s="1">
        <v>2</v>
      </c>
      <c r="AF12" s="1">
        <v>2</v>
      </c>
      <c r="AG12" s="1">
        <v>2</v>
      </c>
      <c r="AH12" s="1">
        <v>2</v>
      </c>
      <c r="AI12" s="6">
        <f t="shared" si="6"/>
        <v>10</v>
      </c>
      <c r="AJ12" s="8">
        <f t="shared" si="7"/>
        <v>2</v>
      </c>
      <c r="AK12" s="10" t="str">
        <f>IF(AD12="","",VLOOKUP(AJ12,$J$85:$K$87,2,TRUE))</f>
        <v>ІІ ур</v>
      </c>
      <c r="AL12" s="7">
        <f t="shared" si="8"/>
        <v>44</v>
      </c>
      <c r="AM12" s="51">
        <f t="shared" si="9"/>
        <v>2</v>
      </c>
      <c r="AN12" s="10" t="str">
        <f>IF(AF12="","",VLOOKUP(AM12,$J$85:$K$87,2,TRUE))</f>
        <v>ІІ ур</v>
      </c>
    </row>
    <row r="13" spans="1:41">
      <c r="B13" s="1">
        <v>5</v>
      </c>
      <c r="C13" s="1" t="s">
        <v>92</v>
      </c>
      <c r="D13" s="1">
        <v>2</v>
      </c>
      <c r="E13" s="1">
        <v>2</v>
      </c>
      <c r="F13" s="1">
        <v>2</v>
      </c>
      <c r="G13" s="1">
        <v>2</v>
      </c>
      <c r="H13" s="1">
        <v>2</v>
      </c>
      <c r="I13" s="6">
        <f t="shared" si="0"/>
        <v>10</v>
      </c>
      <c r="J13" s="8">
        <f t="shared" si="1"/>
        <v>2</v>
      </c>
      <c r="K13" s="10" t="str">
        <f>IF(D13="","",VLOOKUP(J13,$J$85:$K$87,2,TRUE))</f>
        <v>ІІ ур</v>
      </c>
      <c r="L13" s="1">
        <v>2</v>
      </c>
      <c r="M13" s="1">
        <v>2</v>
      </c>
      <c r="N13" s="1">
        <v>2</v>
      </c>
      <c r="O13" s="1">
        <v>2</v>
      </c>
      <c r="P13" s="1">
        <v>2</v>
      </c>
      <c r="Q13" s="1">
        <v>2</v>
      </c>
      <c r="R13" s="6">
        <f t="shared" si="2"/>
        <v>12</v>
      </c>
      <c r="S13" s="8">
        <f t="shared" si="3"/>
        <v>2</v>
      </c>
      <c r="T13" s="10" t="str">
        <f>IF(L13="","",VLOOKUP(S13,$J$85:$K$87,2,TRUE))</f>
        <v>ІІ ур</v>
      </c>
      <c r="U13" s="1">
        <v>2</v>
      </c>
      <c r="V13" s="1">
        <v>2</v>
      </c>
      <c r="W13" s="1">
        <v>2</v>
      </c>
      <c r="X13" s="1">
        <v>2</v>
      </c>
      <c r="Y13" s="1">
        <v>2</v>
      </c>
      <c r="Z13" s="1">
        <v>2</v>
      </c>
      <c r="AA13" s="6">
        <f t="shared" si="4"/>
        <v>12</v>
      </c>
      <c r="AB13" s="8">
        <f t="shared" si="5"/>
        <v>2</v>
      </c>
      <c r="AC13" s="10" t="str">
        <f>IF(U13="","",VLOOKUP(AB13,$J$85:$K$87,2,TRUE))</f>
        <v>ІІ ур</v>
      </c>
      <c r="AD13" s="1">
        <v>2</v>
      </c>
      <c r="AE13" s="1">
        <v>2</v>
      </c>
      <c r="AF13" s="1">
        <v>2</v>
      </c>
      <c r="AG13" s="1">
        <v>2</v>
      </c>
      <c r="AH13" s="1">
        <v>2</v>
      </c>
      <c r="AI13" s="6">
        <f t="shared" si="6"/>
        <v>10</v>
      </c>
      <c r="AJ13" s="8">
        <f t="shared" si="7"/>
        <v>2</v>
      </c>
      <c r="AK13" s="10" t="str">
        <f>IF(AD13="","",VLOOKUP(AJ13,$J$85:$K$87,2,TRUE))</f>
        <v>ІІ ур</v>
      </c>
      <c r="AL13" s="7">
        <f t="shared" si="8"/>
        <v>44</v>
      </c>
      <c r="AM13" s="51">
        <f t="shared" si="9"/>
        <v>2</v>
      </c>
      <c r="AN13" s="10" t="str">
        <f>IF(AF13="","",VLOOKUP(AM13,$J$85:$K$87,2,TRUE))</f>
        <v>ІІ ур</v>
      </c>
    </row>
    <row r="14" spans="1:41">
      <c r="B14" s="1">
        <v>6</v>
      </c>
      <c r="C14" s="1" t="s">
        <v>93</v>
      </c>
      <c r="D14" s="1">
        <v>2</v>
      </c>
      <c r="E14" s="1">
        <v>2</v>
      </c>
      <c r="F14" s="1">
        <v>2</v>
      </c>
      <c r="G14" s="1">
        <v>2</v>
      </c>
      <c r="H14" s="1">
        <v>2</v>
      </c>
      <c r="I14" s="6">
        <f t="shared" si="0"/>
        <v>10</v>
      </c>
      <c r="J14" s="8">
        <f t="shared" si="1"/>
        <v>2</v>
      </c>
      <c r="K14" s="10" t="str">
        <f>IF(D14="","",VLOOKUP(J14,$J$85:$K$87,2,TRUE))</f>
        <v>ІІ ур</v>
      </c>
      <c r="L14" s="1">
        <v>2</v>
      </c>
      <c r="M14" s="1">
        <v>2</v>
      </c>
      <c r="N14" s="1">
        <v>2</v>
      </c>
      <c r="O14" s="1">
        <v>2</v>
      </c>
      <c r="P14" s="1">
        <v>2</v>
      </c>
      <c r="Q14" s="1">
        <v>2</v>
      </c>
      <c r="R14" s="6">
        <f t="shared" si="2"/>
        <v>12</v>
      </c>
      <c r="S14" s="8">
        <f t="shared" si="3"/>
        <v>2</v>
      </c>
      <c r="T14" s="10" t="str">
        <f>IF(L14="","",VLOOKUP(S14,$J$85:$K$87,2,TRUE))</f>
        <v>ІІ ур</v>
      </c>
      <c r="U14" s="1">
        <v>2</v>
      </c>
      <c r="V14" s="1">
        <v>2</v>
      </c>
      <c r="W14" s="1">
        <v>2</v>
      </c>
      <c r="X14" s="1">
        <v>2</v>
      </c>
      <c r="Y14" s="1">
        <v>2</v>
      </c>
      <c r="Z14" s="1">
        <v>2</v>
      </c>
      <c r="AA14" s="6">
        <f t="shared" si="4"/>
        <v>12</v>
      </c>
      <c r="AB14" s="8">
        <f t="shared" si="5"/>
        <v>2</v>
      </c>
      <c r="AC14" s="10" t="str">
        <f>IF(U14="","",VLOOKUP(AB14,$J$85:$K$87,2,TRUE))</f>
        <v>ІІ ур</v>
      </c>
      <c r="AD14" s="1">
        <v>2</v>
      </c>
      <c r="AE14" s="1">
        <v>2</v>
      </c>
      <c r="AF14" s="1">
        <v>2</v>
      </c>
      <c r="AG14" s="1">
        <v>2</v>
      </c>
      <c r="AH14" s="1">
        <v>2</v>
      </c>
      <c r="AI14" s="6">
        <f t="shared" si="6"/>
        <v>10</v>
      </c>
      <c r="AJ14" s="8">
        <f t="shared" si="7"/>
        <v>2</v>
      </c>
      <c r="AK14" s="10" t="str">
        <f>IF(AD14="","",VLOOKUP(AJ14,$J$85:$K$87,2,TRUE))</f>
        <v>ІІ ур</v>
      </c>
      <c r="AL14" s="7">
        <f t="shared" si="8"/>
        <v>44</v>
      </c>
      <c r="AM14" s="51">
        <f t="shared" si="9"/>
        <v>2</v>
      </c>
      <c r="AN14" s="10" t="str">
        <f>IF(AF14="","",VLOOKUP(AM14,$J$85:$K$87,2,TRUE))</f>
        <v>ІІ ур</v>
      </c>
    </row>
    <row r="15" spans="1:41">
      <c r="B15" s="1">
        <v>7</v>
      </c>
      <c r="C15" s="1" t="s">
        <v>116</v>
      </c>
      <c r="D15" s="1">
        <v>2</v>
      </c>
      <c r="E15" s="1">
        <v>2</v>
      </c>
      <c r="F15" s="1">
        <v>2</v>
      </c>
      <c r="G15" s="1">
        <v>2</v>
      </c>
      <c r="H15" s="1">
        <v>2</v>
      </c>
      <c r="I15" s="6">
        <f t="shared" si="0"/>
        <v>10</v>
      </c>
      <c r="J15" s="8">
        <f t="shared" si="1"/>
        <v>2</v>
      </c>
      <c r="K15" s="10" t="str">
        <f>IF(D15="","",VLOOKUP(J15,$J$85:$K$87,2,TRUE))</f>
        <v>ІІ ур</v>
      </c>
      <c r="L15" s="1">
        <v>2</v>
      </c>
      <c r="M15" s="1">
        <v>2</v>
      </c>
      <c r="N15" s="1">
        <v>2</v>
      </c>
      <c r="O15" s="1">
        <v>2</v>
      </c>
      <c r="P15" s="1">
        <v>2</v>
      </c>
      <c r="Q15" s="1">
        <v>2</v>
      </c>
      <c r="R15" s="6">
        <f t="shared" si="2"/>
        <v>12</v>
      </c>
      <c r="S15" s="8">
        <f t="shared" si="3"/>
        <v>2</v>
      </c>
      <c r="T15" s="10" t="str">
        <f>IF(L15="","",VLOOKUP(S15,$J$85:$K$87,2,TRUE))</f>
        <v>ІІ ур</v>
      </c>
      <c r="U15" s="1">
        <v>2</v>
      </c>
      <c r="V15" s="1">
        <v>2</v>
      </c>
      <c r="W15" s="1">
        <v>2</v>
      </c>
      <c r="X15" s="1">
        <v>2</v>
      </c>
      <c r="Y15" s="1">
        <v>2</v>
      </c>
      <c r="Z15" s="1">
        <v>2</v>
      </c>
      <c r="AA15" s="6">
        <f t="shared" si="4"/>
        <v>12</v>
      </c>
      <c r="AB15" s="8">
        <f t="shared" si="5"/>
        <v>2</v>
      </c>
      <c r="AC15" s="10" t="str">
        <f>IF(U15="","",VLOOKUP(AB15,$J$85:$K$87,2,TRUE))</f>
        <v>ІІ ур</v>
      </c>
      <c r="AD15" s="1">
        <v>2</v>
      </c>
      <c r="AE15" s="1">
        <v>2</v>
      </c>
      <c r="AF15" s="1">
        <v>2</v>
      </c>
      <c r="AG15" s="1">
        <v>2</v>
      </c>
      <c r="AH15" s="1">
        <v>2</v>
      </c>
      <c r="AI15" s="6">
        <f t="shared" si="6"/>
        <v>10</v>
      </c>
      <c r="AJ15" s="8">
        <f t="shared" si="7"/>
        <v>2</v>
      </c>
      <c r="AK15" s="10" t="str">
        <f>IF(AD15="","",VLOOKUP(AJ15,$J$85:$K$87,2,TRUE))</f>
        <v>ІІ ур</v>
      </c>
      <c r="AL15" s="7">
        <f t="shared" si="8"/>
        <v>44</v>
      </c>
      <c r="AM15" s="51">
        <f t="shared" si="9"/>
        <v>2</v>
      </c>
      <c r="AN15" s="10" t="str">
        <f>IF(AF15="","",VLOOKUP(AM15,$J$85:$K$87,2,TRUE))</f>
        <v>ІІ ур</v>
      </c>
    </row>
    <row r="16" spans="1:41">
      <c r="B16" s="1">
        <v>8</v>
      </c>
      <c r="C16" s="1" t="s">
        <v>95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6">
        <f t="shared" si="0"/>
        <v>10</v>
      </c>
      <c r="J16" s="8">
        <f t="shared" si="1"/>
        <v>2</v>
      </c>
      <c r="K16" s="10" t="str">
        <f>IF(D16="","",VLOOKUP(J16,$J$85:$K$87,2,TRUE))</f>
        <v>ІІ ур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6">
        <f t="shared" si="2"/>
        <v>12</v>
      </c>
      <c r="S16" s="8">
        <f t="shared" si="3"/>
        <v>2</v>
      </c>
      <c r="T16" s="10" t="str">
        <f>IF(L16="","",VLOOKUP(S16,$J$85:$K$87,2,TRUE))</f>
        <v>ІІ ур</v>
      </c>
      <c r="U16" s="1">
        <v>2</v>
      </c>
      <c r="V16" s="1">
        <v>2</v>
      </c>
      <c r="W16" s="1">
        <v>2</v>
      </c>
      <c r="X16" s="1">
        <v>2</v>
      </c>
      <c r="Y16" s="1">
        <v>2</v>
      </c>
      <c r="Z16" s="1">
        <v>2</v>
      </c>
      <c r="AA16" s="6">
        <f t="shared" si="4"/>
        <v>12</v>
      </c>
      <c r="AB16" s="8">
        <f t="shared" si="5"/>
        <v>2</v>
      </c>
      <c r="AC16" s="10" t="str">
        <f>IF(U16="","",VLOOKUP(AB16,$J$85:$K$87,2,TRUE))</f>
        <v>ІІ ур</v>
      </c>
      <c r="AD16" s="1">
        <v>2</v>
      </c>
      <c r="AE16" s="1">
        <v>2</v>
      </c>
      <c r="AF16" s="1">
        <v>2</v>
      </c>
      <c r="AG16" s="1">
        <v>2</v>
      </c>
      <c r="AH16" s="1">
        <v>2</v>
      </c>
      <c r="AI16" s="6">
        <f t="shared" si="6"/>
        <v>10</v>
      </c>
      <c r="AJ16" s="8">
        <f t="shared" si="7"/>
        <v>2</v>
      </c>
      <c r="AK16" s="10" t="str">
        <f>IF(AD16="","",VLOOKUP(AJ16,$J$85:$K$87,2,TRUE))</f>
        <v>ІІ ур</v>
      </c>
      <c r="AL16" s="7">
        <f t="shared" si="8"/>
        <v>44</v>
      </c>
      <c r="AM16" s="51">
        <f t="shared" si="9"/>
        <v>2</v>
      </c>
      <c r="AN16" s="10" t="str">
        <f>IF(AF16="","",VLOOKUP(AM16,$J$85:$K$87,2,TRUE))</f>
        <v>ІІ ур</v>
      </c>
    </row>
    <row r="17" spans="2:40">
      <c r="B17" s="1">
        <v>9</v>
      </c>
      <c r="C17" s="1" t="s">
        <v>96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6">
        <f t="shared" si="0"/>
        <v>10</v>
      </c>
      <c r="J17" s="8">
        <f t="shared" si="1"/>
        <v>2</v>
      </c>
      <c r="K17" s="10" t="str">
        <f>IF(D17="","",VLOOKUP(J17,$J$85:$K$87,2,TRUE))</f>
        <v>ІІ ур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  <c r="Q17" s="1">
        <v>2</v>
      </c>
      <c r="R17" s="6">
        <f t="shared" si="2"/>
        <v>12</v>
      </c>
      <c r="S17" s="8">
        <f t="shared" si="3"/>
        <v>2</v>
      </c>
      <c r="T17" s="10" t="str">
        <f>IF(L17="","",VLOOKUP(S17,$J$85:$K$87,2,TRUE))</f>
        <v>ІІ ур</v>
      </c>
      <c r="U17" s="1">
        <v>2</v>
      </c>
      <c r="V17" s="1">
        <v>2</v>
      </c>
      <c r="W17" s="1">
        <v>2</v>
      </c>
      <c r="X17" s="1">
        <v>2</v>
      </c>
      <c r="Y17" s="1">
        <v>2</v>
      </c>
      <c r="Z17" s="1">
        <v>2</v>
      </c>
      <c r="AA17" s="6">
        <f t="shared" si="4"/>
        <v>12</v>
      </c>
      <c r="AB17" s="8">
        <f t="shared" si="5"/>
        <v>2</v>
      </c>
      <c r="AC17" s="10" t="str">
        <f>IF(U17="","",VLOOKUP(AB17,$J$85:$K$87,2,TRUE))</f>
        <v>ІІ ур</v>
      </c>
      <c r="AD17" s="1">
        <v>2</v>
      </c>
      <c r="AE17" s="1">
        <v>2</v>
      </c>
      <c r="AF17" s="1">
        <v>2</v>
      </c>
      <c r="AG17" s="1">
        <v>2</v>
      </c>
      <c r="AH17" s="1">
        <v>2</v>
      </c>
      <c r="AI17" s="6">
        <f t="shared" si="6"/>
        <v>10</v>
      </c>
      <c r="AJ17" s="8">
        <f t="shared" si="7"/>
        <v>2</v>
      </c>
      <c r="AK17" s="10" t="str">
        <f>IF(AD17="","",VLOOKUP(AJ17,$J$85:$K$87,2,TRUE))</f>
        <v>ІІ ур</v>
      </c>
      <c r="AL17" s="7">
        <f t="shared" si="8"/>
        <v>44</v>
      </c>
      <c r="AM17" s="51">
        <f t="shared" si="9"/>
        <v>2</v>
      </c>
      <c r="AN17" s="10" t="str">
        <f>IF(AF17="","",VLOOKUP(AM17,$J$85:$K$87,2,TRUE))</f>
        <v>ІІ ур</v>
      </c>
    </row>
    <row r="18" spans="2:40">
      <c r="B18" s="1">
        <v>10</v>
      </c>
      <c r="C18" s="1" t="s">
        <v>97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6">
        <f t="shared" si="0"/>
        <v>10</v>
      </c>
      <c r="J18" s="8">
        <f t="shared" si="1"/>
        <v>2</v>
      </c>
      <c r="K18" s="10" t="str">
        <f>IF(D18="","",VLOOKUP(J18,$J$85:$K$87,2,TRUE))</f>
        <v>ІІ ур</v>
      </c>
      <c r="L18" s="1">
        <v>2</v>
      </c>
      <c r="M18" s="1">
        <v>2</v>
      </c>
      <c r="N18" s="1">
        <v>2</v>
      </c>
      <c r="O18" s="1">
        <v>2</v>
      </c>
      <c r="P18" s="1">
        <v>2</v>
      </c>
      <c r="Q18" s="1">
        <v>2</v>
      </c>
      <c r="R18" s="6">
        <f t="shared" si="2"/>
        <v>12</v>
      </c>
      <c r="S18" s="8">
        <f t="shared" si="3"/>
        <v>2</v>
      </c>
      <c r="T18" s="10" t="str">
        <f>IF(L18="","",VLOOKUP(S18,$J$85:$K$87,2,TRUE))</f>
        <v>ІІ ур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1">
        <v>2</v>
      </c>
      <c r="AA18" s="6">
        <f t="shared" si="4"/>
        <v>12</v>
      </c>
      <c r="AB18" s="8">
        <f t="shared" si="5"/>
        <v>2</v>
      </c>
      <c r="AC18" s="10" t="str">
        <f>IF(U18="","",VLOOKUP(AB18,$J$85:$K$87,2,TRUE))</f>
        <v>ІІ ур</v>
      </c>
      <c r="AD18" s="1">
        <v>2</v>
      </c>
      <c r="AE18" s="1">
        <v>2</v>
      </c>
      <c r="AF18" s="1">
        <v>2</v>
      </c>
      <c r="AG18" s="1">
        <v>2</v>
      </c>
      <c r="AH18" s="1">
        <v>2</v>
      </c>
      <c r="AI18" s="6">
        <f t="shared" si="6"/>
        <v>10</v>
      </c>
      <c r="AJ18" s="8">
        <f t="shared" si="7"/>
        <v>2</v>
      </c>
      <c r="AK18" s="10" t="str">
        <f>IF(AD18="","",VLOOKUP(AJ18,$J$85:$K$87,2,TRUE))</f>
        <v>ІІ ур</v>
      </c>
      <c r="AL18" s="7">
        <f t="shared" si="8"/>
        <v>44</v>
      </c>
      <c r="AM18" s="51">
        <f t="shared" si="9"/>
        <v>2</v>
      </c>
      <c r="AN18" s="10" t="str">
        <f>IF(AF18="","",VLOOKUP(AM18,$J$85:$K$87,2,TRUE))</f>
        <v>ІІ ур</v>
      </c>
    </row>
    <row r="19" spans="2:40">
      <c r="B19" s="1">
        <v>11</v>
      </c>
      <c r="C19" s="1" t="s">
        <v>98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  <c r="I19" s="6">
        <f t="shared" si="0"/>
        <v>10</v>
      </c>
      <c r="J19" s="8">
        <f t="shared" si="1"/>
        <v>2</v>
      </c>
      <c r="K19" s="10" t="str">
        <f>IF(D19="","",VLOOKUP(J19,$J$85:$K$87,2,TRUE))</f>
        <v>ІІ ур</v>
      </c>
      <c r="L19" s="1">
        <v>2</v>
      </c>
      <c r="M19" s="1">
        <v>2</v>
      </c>
      <c r="N19" s="1">
        <v>2</v>
      </c>
      <c r="O19" s="1">
        <v>2</v>
      </c>
      <c r="P19" s="1">
        <v>2</v>
      </c>
      <c r="Q19" s="1">
        <v>2</v>
      </c>
      <c r="R19" s="6">
        <f t="shared" si="2"/>
        <v>12</v>
      </c>
      <c r="S19" s="8">
        <f t="shared" si="3"/>
        <v>2</v>
      </c>
      <c r="T19" s="10" t="str">
        <f>IF(L19="","",VLOOKUP(S19,$J$85:$K$87,2,TRUE))</f>
        <v>ІІ ур</v>
      </c>
      <c r="U19" s="1">
        <v>2</v>
      </c>
      <c r="V19" s="1">
        <v>2</v>
      </c>
      <c r="W19" s="1">
        <v>2</v>
      </c>
      <c r="X19" s="1">
        <v>2</v>
      </c>
      <c r="Y19" s="1">
        <v>2</v>
      </c>
      <c r="Z19" s="1">
        <v>2</v>
      </c>
      <c r="AA19" s="6">
        <f t="shared" si="4"/>
        <v>12</v>
      </c>
      <c r="AB19" s="8">
        <f t="shared" si="5"/>
        <v>2</v>
      </c>
      <c r="AC19" s="10" t="str">
        <f>IF(U19="","",VLOOKUP(AB19,$J$85:$K$87,2,TRUE))</f>
        <v>ІІ ур</v>
      </c>
      <c r="AD19" s="1">
        <v>2</v>
      </c>
      <c r="AE19" s="1">
        <v>2</v>
      </c>
      <c r="AF19" s="1">
        <v>2</v>
      </c>
      <c r="AG19" s="1">
        <v>2</v>
      </c>
      <c r="AH19" s="1">
        <v>2</v>
      </c>
      <c r="AI19" s="6">
        <f t="shared" si="6"/>
        <v>10</v>
      </c>
      <c r="AJ19" s="8">
        <f t="shared" si="7"/>
        <v>2</v>
      </c>
      <c r="AK19" s="10" t="str">
        <f>IF(AD19="","",VLOOKUP(AJ19,$J$85:$K$87,2,TRUE))</f>
        <v>ІІ ур</v>
      </c>
      <c r="AL19" s="7">
        <f t="shared" si="8"/>
        <v>44</v>
      </c>
      <c r="AM19" s="51">
        <f t="shared" si="9"/>
        <v>2</v>
      </c>
      <c r="AN19" s="10" t="str">
        <f>IF(AF19="","",VLOOKUP(AM19,$J$85:$K$87,2,TRUE))</f>
        <v>ІІ ур</v>
      </c>
    </row>
    <row r="20" spans="2:40">
      <c r="B20" s="1">
        <v>12</v>
      </c>
      <c r="C20" s="1" t="s">
        <v>99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6">
        <f t="shared" si="0"/>
        <v>10</v>
      </c>
      <c r="J20" s="8">
        <f t="shared" si="1"/>
        <v>2</v>
      </c>
      <c r="K20" s="10" t="str">
        <f>IF(D20="","",VLOOKUP(J20,$J$85:$K$87,2,TRUE))</f>
        <v>ІІ ур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6">
        <f t="shared" si="2"/>
        <v>12</v>
      </c>
      <c r="S20" s="8">
        <f t="shared" si="3"/>
        <v>2</v>
      </c>
      <c r="T20" s="10" t="str">
        <f>IF(L20="","",VLOOKUP(S20,$J$85:$K$87,2,TRUE))</f>
        <v>ІІ ур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  <c r="Z20" s="1">
        <v>2</v>
      </c>
      <c r="AA20" s="6">
        <f t="shared" si="4"/>
        <v>12</v>
      </c>
      <c r="AB20" s="8">
        <f t="shared" si="5"/>
        <v>2</v>
      </c>
      <c r="AC20" s="10" t="str">
        <f>IF(U20="","",VLOOKUP(AB20,$J$85:$K$87,2,TRUE))</f>
        <v>ІІ ур</v>
      </c>
      <c r="AD20" s="1">
        <v>2</v>
      </c>
      <c r="AE20" s="1">
        <v>2</v>
      </c>
      <c r="AF20" s="1">
        <v>2</v>
      </c>
      <c r="AG20" s="1">
        <v>2</v>
      </c>
      <c r="AH20" s="1">
        <v>2</v>
      </c>
      <c r="AI20" s="6">
        <f t="shared" si="6"/>
        <v>10</v>
      </c>
      <c r="AJ20" s="8">
        <f t="shared" si="7"/>
        <v>2</v>
      </c>
      <c r="AK20" s="10" t="str">
        <f>IF(AD20="","",VLOOKUP(AJ20,$J$85:$K$87,2,TRUE))</f>
        <v>ІІ ур</v>
      </c>
      <c r="AL20" s="7">
        <f t="shared" si="8"/>
        <v>44</v>
      </c>
      <c r="AM20" s="51">
        <f t="shared" si="9"/>
        <v>2</v>
      </c>
      <c r="AN20" s="10" t="str">
        <f>IF(AF20="","",VLOOKUP(AM20,$J$85:$K$87,2,TRUE))</f>
        <v>ІІ ур</v>
      </c>
    </row>
    <row r="21" spans="2:40">
      <c r="B21" s="1">
        <v>13</v>
      </c>
      <c r="C21" s="1" t="s">
        <v>100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6">
        <f t="shared" si="0"/>
        <v>10</v>
      </c>
      <c r="J21" s="8">
        <f t="shared" si="1"/>
        <v>2</v>
      </c>
      <c r="K21" s="10" t="str">
        <f>IF(D21="","",VLOOKUP(J21,$J$85:$K$87,2,TRUE))</f>
        <v>ІІ ур</v>
      </c>
      <c r="L21" s="1">
        <v>2</v>
      </c>
      <c r="M21" s="1">
        <v>2</v>
      </c>
      <c r="N21" s="1">
        <v>2</v>
      </c>
      <c r="O21" s="1">
        <v>2</v>
      </c>
      <c r="P21" s="1">
        <v>2</v>
      </c>
      <c r="Q21" s="1">
        <v>2</v>
      </c>
      <c r="R21" s="6">
        <f t="shared" si="2"/>
        <v>12</v>
      </c>
      <c r="S21" s="8">
        <f t="shared" si="3"/>
        <v>2</v>
      </c>
      <c r="T21" s="10" t="str">
        <f>IF(L21="","",VLOOKUP(S21,$J$85:$K$87,2,TRUE))</f>
        <v>ІІ ур</v>
      </c>
      <c r="U21" s="1">
        <v>2</v>
      </c>
      <c r="V21" s="1">
        <v>2</v>
      </c>
      <c r="W21" s="1">
        <v>2</v>
      </c>
      <c r="X21" s="1">
        <v>2</v>
      </c>
      <c r="Y21" s="1">
        <v>2</v>
      </c>
      <c r="Z21" s="1">
        <v>2</v>
      </c>
      <c r="AA21" s="6">
        <f t="shared" si="4"/>
        <v>12</v>
      </c>
      <c r="AB21" s="8">
        <f t="shared" si="5"/>
        <v>2</v>
      </c>
      <c r="AC21" s="10" t="str">
        <f>IF(U21="","",VLOOKUP(AB21,$J$85:$K$87,2,TRUE))</f>
        <v>ІІ ур</v>
      </c>
      <c r="AD21" s="1">
        <v>2</v>
      </c>
      <c r="AE21" s="1">
        <v>2</v>
      </c>
      <c r="AF21" s="1">
        <v>2</v>
      </c>
      <c r="AG21" s="1">
        <v>2</v>
      </c>
      <c r="AH21" s="1">
        <v>2</v>
      </c>
      <c r="AI21" s="6">
        <f t="shared" si="6"/>
        <v>10</v>
      </c>
      <c r="AJ21" s="8">
        <f t="shared" si="7"/>
        <v>2</v>
      </c>
      <c r="AK21" s="10" t="str">
        <f>IF(AD21="","",VLOOKUP(AJ21,$J$85:$K$87,2,TRUE))</f>
        <v>ІІ ур</v>
      </c>
      <c r="AL21" s="7">
        <f t="shared" si="8"/>
        <v>44</v>
      </c>
      <c r="AM21" s="51">
        <f t="shared" si="9"/>
        <v>2</v>
      </c>
      <c r="AN21" s="10" t="str">
        <f>IF(AF21="","",VLOOKUP(AM21,$J$85:$K$87,2,TRUE))</f>
        <v>ІІ ур</v>
      </c>
    </row>
    <row r="22" spans="2:40">
      <c r="B22" s="1">
        <v>14</v>
      </c>
      <c r="C22" s="1" t="s">
        <v>101</v>
      </c>
      <c r="D22" s="1">
        <v>2</v>
      </c>
      <c r="E22" s="1">
        <v>2</v>
      </c>
      <c r="F22" s="1">
        <v>2</v>
      </c>
      <c r="G22" s="1">
        <v>2</v>
      </c>
      <c r="H22" s="1">
        <v>2</v>
      </c>
      <c r="I22" s="6">
        <f t="shared" si="0"/>
        <v>10</v>
      </c>
      <c r="J22" s="8">
        <f t="shared" si="1"/>
        <v>2</v>
      </c>
      <c r="K22" s="10" t="str">
        <f>IF(D22="","",VLOOKUP(J22,$J$85:$K$87,2,TRUE))</f>
        <v>ІІ ур</v>
      </c>
      <c r="L22" s="1">
        <v>2</v>
      </c>
      <c r="M22" s="1">
        <v>2</v>
      </c>
      <c r="N22" s="1">
        <v>2</v>
      </c>
      <c r="O22" s="1">
        <v>2</v>
      </c>
      <c r="P22" s="1">
        <v>2</v>
      </c>
      <c r="Q22" s="1">
        <v>2</v>
      </c>
      <c r="R22" s="6">
        <f t="shared" si="2"/>
        <v>12</v>
      </c>
      <c r="S22" s="8">
        <f t="shared" si="3"/>
        <v>2</v>
      </c>
      <c r="T22" s="10" t="str">
        <f>IF(L22="","",VLOOKUP(S22,$J$85:$K$87,2,TRUE))</f>
        <v>ІІ ур</v>
      </c>
      <c r="U22" s="1">
        <v>2</v>
      </c>
      <c r="V22" s="1">
        <v>2</v>
      </c>
      <c r="W22" s="1">
        <v>2</v>
      </c>
      <c r="X22" s="1">
        <v>2</v>
      </c>
      <c r="Y22" s="1">
        <v>2</v>
      </c>
      <c r="Z22" s="1">
        <v>2</v>
      </c>
      <c r="AA22" s="6">
        <f t="shared" si="4"/>
        <v>12</v>
      </c>
      <c r="AB22" s="8">
        <f t="shared" si="5"/>
        <v>2</v>
      </c>
      <c r="AC22" s="10" t="str">
        <f>IF(U22="","",VLOOKUP(AB22,$J$85:$K$87,2,TRUE))</f>
        <v>ІІ ур</v>
      </c>
      <c r="AD22" s="1">
        <v>2</v>
      </c>
      <c r="AE22" s="1">
        <v>2</v>
      </c>
      <c r="AF22" s="1">
        <v>2</v>
      </c>
      <c r="AG22" s="1">
        <v>2</v>
      </c>
      <c r="AH22" s="1">
        <v>2</v>
      </c>
      <c r="AI22" s="6">
        <f t="shared" si="6"/>
        <v>10</v>
      </c>
      <c r="AJ22" s="8">
        <f t="shared" si="7"/>
        <v>2</v>
      </c>
      <c r="AK22" s="10" t="str">
        <f>IF(AD22="","",VLOOKUP(AJ22,$J$85:$K$87,2,TRUE))</f>
        <v>ІІ ур</v>
      </c>
      <c r="AL22" s="7">
        <f t="shared" si="8"/>
        <v>44</v>
      </c>
      <c r="AM22" s="51">
        <f t="shared" si="9"/>
        <v>2</v>
      </c>
      <c r="AN22" s="10" t="str">
        <f>IF(AF22="","",VLOOKUP(AM22,$J$85:$K$87,2,TRUE))</f>
        <v>ІІ ур</v>
      </c>
    </row>
    <row r="23" spans="2:40">
      <c r="B23" s="1">
        <v>15</v>
      </c>
      <c r="C23" s="1" t="s">
        <v>102</v>
      </c>
      <c r="D23" s="1">
        <v>2</v>
      </c>
      <c r="E23" s="1">
        <v>2</v>
      </c>
      <c r="F23" s="1">
        <v>2</v>
      </c>
      <c r="G23" s="1">
        <v>2</v>
      </c>
      <c r="H23" s="1">
        <v>2</v>
      </c>
      <c r="I23" s="6">
        <f t="shared" si="0"/>
        <v>10</v>
      </c>
      <c r="J23" s="8">
        <f t="shared" si="1"/>
        <v>2</v>
      </c>
      <c r="K23" s="10" t="str">
        <f>IF(D23="","",VLOOKUP(J23,$J$85:$K$87,2,TRUE))</f>
        <v>ІІ ур</v>
      </c>
      <c r="L23" s="1">
        <v>2</v>
      </c>
      <c r="M23" s="1">
        <v>2</v>
      </c>
      <c r="N23" s="1">
        <v>2</v>
      </c>
      <c r="O23" s="1">
        <v>2</v>
      </c>
      <c r="P23" s="1">
        <v>2</v>
      </c>
      <c r="Q23" s="1">
        <v>2</v>
      </c>
      <c r="R23" s="6">
        <f t="shared" si="2"/>
        <v>12</v>
      </c>
      <c r="S23" s="8">
        <f t="shared" si="3"/>
        <v>2</v>
      </c>
      <c r="T23" s="10" t="str">
        <f>IF(L23="","",VLOOKUP(S23,$J$85:$K$87,2,TRUE))</f>
        <v>ІІ ур</v>
      </c>
      <c r="U23" s="1">
        <v>2</v>
      </c>
      <c r="V23" s="1">
        <v>2</v>
      </c>
      <c r="W23" s="1">
        <v>2</v>
      </c>
      <c r="X23" s="1">
        <v>2</v>
      </c>
      <c r="Y23" s="1">
        <v>2</v>
      </c>
      <c r="Z23" s="1">
        <v>2</v>
      </c>
      <c r="AA23" s="6">
        <f t="shared" si="4"/>
        <v>12</v>
      </c>
      <c r="AB23" s="8">
        <f t="shared" si="5"/>
        <v>2</v>
      </c>
      <c r="AC23" s="10" t="str">
        <f>IF(U23="","",VLOOKUP(AB23,$J$85:$K$87,2,TRUE))</f>
        <v>ІІ ур</v>
      </c>
      <c r="AD23" s="1">
        <v>2</v>
      </c>
      <c r="AE23" s="1">
        <v>2</v>
      </c>
      <c r="AF23" s="1">
        <v>2</v>
      </c>
      <c r="AG23" s="1">
        <v>2</v>
      </c>
      <c r="AH23" s="1">
        <v>2</v>
      </c>
      <c r="AI23" s="6">
        <f t="shared" si="6"/>
        <v>10</v>
      </c>
      <c r="AJ23" s="8">
        <f t="shared" si="7"/>
        <v>2</v>
      </c>
      <c r="AK23" s="10" t="str">
        <f>IF(AD23="","",VLOOKUP(AJ23,$J$85:$K$87,2,TRUE))</f>
        <v>ІІ ур</v>
      </c>
      <c r="AL23" s="7">
        <f t="shared" si="8"/>
        <v>44</v>
      </c>
      <c r="AM23" s="51">
        <f t="shared" si="9"/>
        <v>2</v>
      </c>
      <c r="AN23" s="10" t="str">
        <f>IF(AF23="","",VLOOKUP(AM23,$J$85:$K$87,2,TRUE))</f>
        <v>ІІ ур</v>
      </c>
    </row>
    <row r="24" spans="2:40">
      <c r="B24" s="32"/>
      <c r="C24" s="32"/>
      <c r="D24" s="28"/>
      <c r="E24" s="29"/>
      <c r="F24" s="29"/>
      <c r="G24" s="29"/>
      <c r="H24" s="29"/>
      <c r="I24" s="30"/>
      <c r="J24" s="1" t="s">
        <v>16</v>
      </c>
      <c r="K24" s="12" t="s">
        <v>11</v>
      </c>
      <c r="L24" s="28"/>
      <c r="M24" s="29"/>
      <c r="N24" s="29"/>
      <c r="O24" s="29"/>
      <c r="P24" s="29"/>
      <c r="Q24" s="29"/>
      <c r="R24" s="30"/>
      <c r="S24" s="1" t="s">
        <v>16</v>
      </c>
      <c r="T24" s="12" t="s">
        <v>11</v>
      </c>
      <c r="U24" s="28"/>
      <c r="V24" s="29"/>
      <c r="W24" s="29"/>
      <c r="X24" s="29"/>
      <c r="Y24" s="29"/>
      <c r="Z24" s="29"/>
      <c r="AA24" s="30"/>
      <c r="AB24" s="1" t="s">
        <v>16</v>
      </c>
      <c r="AC24" s="12" t="s">
        <v>11</v>
      </c>
      <c r="AD24" s="28"/>
      <c r="AE24" s="29"/>
      <c r="AF24" s="29"/>
      <c r="AG24" s="29"/>
      <c r="AH24" s="29"/>
      <c r="AI24" s="30"/>
      <c r="AJ24" s="1" t="s">
        <v>16</v>
      </c>
      <c r="AK24" s="12" t="s">
        <v>11</v>
      </c>
      <c r="AL24" s="2"/>
      <c r="AM24" s="4"/>
      <c r="AN24" s="2"/>
    </row>
    <row r="25" spans="2:40">
      <c r="B25" s="33"/>
      <c r="C25" s="33"/>
      <c r="D25" s="28" t="s">
        <v>20</v>
      </c>
      <c r="E25" s="29"/>
      <c r="F25" s="29"/>
      <c r="G25" s="29"/>
      <c r="H25" s="29"/>
      <c r="I25" s="30"/>
      <c r="J25" s="11">
        <v>15</v>
      </c>
      <c r="K25" s="11">
        <v>100</v>
      </c>
      <c r="L25" s="38" t="s">
        <v>20</v>
      </c>
      <c r="M25" s="39"/>
      <c r="N25" s="39"/>
      <c r="O25" s="39"/>
      <c r="P25" s="39"/>
      <c r="Q25" s="39"/>
      <c r="R25" s="40"/>
      <c r="S25" s="11">
        <v>15</v>
      </c>
      <c r="T25" s="11">
        <v>100</v>
      </c>
      <c r="U25" s="28" t="s">
        <v>20</v>
      </c>
      <c r="V25" s="29"/>
      <c r="W25" s="29"/>
      <c r="X25" s="29"/>
      <c r="Y25" s="29"/>
      <c r="Z25" s="29"/>
      <c r="AA25" s="30"/>
      <c r="AB25" s="11">
        <v>15</v>
      </c>
      <c r="AC25" s="11">
        <v>100</v>
      </c>
      <c r="AD25" s="28" t="s">
        <v>20</v>
      </c>
      <c r="AE25" s="29"/>
      <c r="AF25" s="29"/>
      <c r="AG25" s="29"/>
      <c r="AH25" s="29"/>
      <c r="AI25" s="30"/>
      <c r="AJ25" s="11">
        <v>15</v>
      </c>
      <c r="AK25" s="11">
        <v>100</v>
      </c>
      <c r="AL25" s="2"/>
      <c r="AM25" s="4"/>
      <c r="AN25" s="2"/>
    </row>
    <row r="26" spans="2:40">
      <c r="B26" s="33"/>
      <c r="C26" s="33"/>
      <c r="D26" s="28" t="s">
        <v>24</v>
      </c>
      <c r="E26" s="29"/>
      <c r="F26" s="29"/>
      <c r="G26" s="29"/>
      <c r="H26" s="29"/>
      <c r="I26" s="30"/>
      <c r="J26" s="13">
        <v>1</v>
      </c>
      <c r="K26" s="49">
        <f>(J26/J25)*100</f>
        <v>6.666666666666667</v>
      </c>
      <c r="L26" s="28" t="s">
        <v>24</v>
      </c>
      <c r="M26" s="29"/>
      <c r="N26" s="29"/>
      <c r="O26" s="29"/>
      <c r="P26" s="29"/>
      <c r="Q26" s="29"/>
      <c r="R26" s="30"/>
      <c r="S26" s="13">
        <v>1</v>
      </c>
      <c r="T26" s="49">
        <f>(S26/S25)*100</f>
        <v>6.666666666666667</v>
      </c>
      <c r="U26" s="28" t="s">
        <v>24</v>
      </c>
      <c r="V26" s="29"/>
      <c r="W26" s="29"/>
      <c r="X26" s="29"/>
      <c r="Y26" s="29"/>
      <c r="Z26" s="29"/>
      <c r="AA26" s="30"/>
      <c r="AB26" s="13">
        <v>1</v>
      </c>
      <c r="AC26" s="49">
        <f>(AB26/AB25)*100</f>
        <v>6.666666666666667</v>
      </c>
      <c r="AD26" s="28" t="s">
        <v>24</v>
      </c>
      <c r="AE26" s="29"/>
      <c r="AF26" s="29"/>
      <c r="AG26" s="29"/>
      <c r="AH26" s="29"/>
      <c r="AI26" s="30"/>
      <c r="AJ26" s="13">
        <v>1</v>
      </c>
      <c r="AK26" s="49">
        <f>(AJ26/AJ25)*100</f>
        <v>6.666666666666667</v>
      </c>
      <c r="AL26" s="2"/>
      <c r="AM26" s="4"/>
      <c r="AN26" s="2"/>
    </row>
    <row r="27" spans="2:40">
      <c r="B27" s="33"/>
      <c r="C27" s="33"/>
      <c r="D27" s="28" t="s">
        <v>25</v>
      </c>
      <c r="E27" s="29"/>
      <c r="F27" s="29"/>
      <c r="G27" s="29"/>
      <c r="H27" s="29"/>
      <c r="I27" s="30"/>
      <c r="J27" s="13">
        <v>14</v>
      </c>
      <c r="K27" s="49">
        <f>(J27/J25)*100</f>
        <v>93.333333333333329</v>
      </c>
      <c r="L27" s="28" t="s">
        <v>25</v>
      </c>
      <c r="M27" s="29"/>
      <c r="N27" s="29"/>
      <c r="O27" s="29"/>
      <c r="P27" s="29"/>
      <c r="Q27" s="29"/>
      <c r="R27" s="30"/>
      <c r="S27" s="13">
        <v>14</v>
      </c>
      <c r="T27" s="49">
        <f>(S27/S25)*100</f>
        <v>93.333333333333329</v>
      </c>
      <c r="U27" s="28" t="s">
        <v>25</v>
      </c>
      <c r="V27" s="29"/>
      <c r="W27" s="29"/>
      <c r="X27" s="29"/>
      <c r="Y27" s="29"/>
      <c r="Z27" s="29"/>
      <c r="AA27" s="30"/>
      <c r="AB27" s="13">
        <v>14</v>
      </c>
      <c r="AC27" s="49">
        <f>(AB27/AB25)*100</f>
        <v>93.333333333333329</v>
      </c>
      <c r="AD27" s="28" t="s">
        <v>25</v>
      </c>
      <c r="AE27" s="29"/>
      <c r="AF27" s="29"/>
      <c r="AG27" s="29"/>
      <c r="AH27" s="29"/>
      <c r="AI27" s="30"/>
      <c r="AJ27" s="13">
        <v>14</v>
      </c>
      <c r="AK27" s="49">
        <f>(AJ27/AJ25)*100</f>
        <v>93.333333333333329</v>
      </c>
      <c r="AL27" s="2"/>
      <c r="AM27" s="4"/>
      <c r="AN27" s="2"/>
    </row>
    <row r="28" spans="2:40">
      <c r="B28" s="33"/>
      <c r="C28" s="33"/>
      <c r="D28" s="28" t="s">
        <v>26</v>
      </c>
      <c r="E28" s="29"/>
      <c r="F28" s="29"/>
      <c r="G28" s="29"/>
      <c r="H28" s="29"/>
      <c r="I28" s="30"/>
      <c r="J28" s="13">
        <v>0</v>
      </c>
      <c r="K28" s="3">
        <f>(J28/J25)*100</f>
        <v>0</v>
      </c>
      <c r="L28" s="28" t="s">
        <v>26</v>
      </c>
      <c r="M28" s="29"/>
      <c r="N28" s="29"/>
      <c r="O28" s="29"/>
      <c r="P28" s="29"/>
      <c r="Q28" s="29"/>
      <c r="R28" s="30"/>
      <c r="S28" s="13">
        <v>0</v>
      </c>
      <c r="T28" s="3">
        <f>(S28/S25)*100</f>
        <v>0</v>
      </c>
      <c r="U28" s="28" t="s">
        <v>26</v>
      </c>
      <c r="V28" s="29"/>
      <c r="W28" s="29"/>
      <c r="X28" s="29"/>
      <c r="Y28" s="29"/>
      <c r="Z28" s="29"/>
      <c r="AA28" s="30"/>
      <c r="AB28" s="13">
        <v>0</v>
      </c>
      <c r="AC28" s="3">
        <f>(AB28/AB25)*100</f>
        <v>0</v>
      </c>
      <c r="AD28" s="28" t="s">
        <v>26</v>
      </c>
      <c r="AE28" s="29"/>
      <c r="AF28" s="29"/>
      <c r="AG28" s="29"/>
      <c r="AH28" s="29"/>
      <c r="AI28" s="30"/>
      <c r="AJ28" s="13">
        <v>0</v>
      </c>
      <c r="AK28" s="3">
        <f>(AJ28/AJ25)*100</f>
        <v>0</v>
      </c>
      <c r="AL28" s="2"/>
      <c r="AM28" s="4"/>
      <c r="AN28" s="2"/>
    </row>
    <row r="29" spans="2:40">
      <c r="B29" s="33"/>
      <c r="C29" s="33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30"/>
      <c r="AM29" s="1" t="s">
        <v>16</v>
      </c>
      <c r="AN29" s="12" t="s">
        <v>11</v>
      </c>
    </row>
    <row r="30" spans="2:40">
      <c r="B30" s="33"/>
      <c r="C30" s="33"/>
      <c r="D30" s="35" t="s">
        <v>21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7"/>
      <c r="AM30" s="11">
        <v>15</v>
      </c>
      <c r="AN30" s="11">
        <v>100</v>
      </c>
    </row>
    <row r="31" spans="2:40">
      <c r="B31" s="33"/>
      <c r="C31" s="33"/>
      <c r="D31" s="31" t="s">
        <v>27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13">
        <v>1</v>
      </c>
      <c r="AN31" s="49">
        <f>(AM31/AM30)*100</f>
        <v>6.666666666666667</v>
      </c>
    </row>
    <row r="32" spans="2:40">
      <c r="B32" s="33"/>
      <c r="C32" s="33"/>
      <c r="D32" s="31" t="s">
        <v>22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13">
        <v>14</v>
      </c>
      <c r="AN32" s="49">
        <f>(AM32/AM30)*100</f>
        <v>93.333333333333329</v>
      </c>
    </row>
    <row r="33" spans="2:40">
      <c r="B33" s="34"/>
      <c r="C33" s="34"/>
      <c r="D33" s="31" t="s">
        <v>23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13">
        <v>0</v>
      </c>
      <c r="AN33" s="3">
        <f>(AM33/AM30)*100</f>
        <v>0</v>
      </c>
    </row>
    <row r="85" spans="10:11">
      <c r="J85">
        <v>1</v>
      </c>
      <c r="K85" t="s">
        <v>17</v>
      </c>
    </row>
    <row r="86" spans="10:11">
      <c r="J86">
        <v>1.6</v>
      </c>
      <c r="K86" t="s">
        <v>18</v>
      </c>
    </row>
    <row r="87" spans="10:11">
      <c r="J87">
        <v>2.6</v>
      </c>
      <c r="K87" t="s">
        <v>19</v>
      </c>
    </row>
  </sheetData>
  <autoFilter ref="K1:K38"/>
  <mergeCells count="52">
    <mergeCell ref="AD24:AI24"/>
    <mergeCell ref="AD25:AI25"/>
    <mergeCell ref="AD26:AI26"/>
    <mergeCell ref="AD27:AI27"/>
    <mergeCell ref="AD28:AI28"/>
    <mergeCell ref="D28:I28"/>
    <mergeCell ref="L26:R26"/>
    <mergeCell ref="L27:R27"/>
    <mergeCell ref="U26:AA26"/>
    <mergeCell ref="U27:AA27"/>
    <mergeCell ref="U28:AA28"/>
    <mergeCell ref="AC7:AC8"/>
    <mergeCell ref="AI7:AI8"/>
    <mergeCell ref="AJ7:AJ8"/>
    <mergeCell ref="AK7:AK8"/>
    <mergeCell ref="K7:K8"/>
    <mergeCell ref="R7:R8"/>
    <mergeCell ref="S7:S8"/>
    <mergeCell ref="T7:T8"/>
    <mergeCell ref="AB7:AB8"/>
    <mergeCell ref="D29:AL29"/>
    <mergeCell ref="D31:AL31"/>
    <mergeCell ref="D32:AL32"/>
    <mergeCell ref="D33:AL33"/>
    <mergeCell ref="B24:B33"/>
    <mergeCell ref="C24:C33"/>
    <mergeCell ref="D24:I24"/>
    <mergeCell ref="D25:I25"/>
    <mergeCell ref="D30:AL30"/>
    <mergeCell ref="L24:R24"/>
    <mergeCell ref="L25:R25"/>
    <mergeCell ref="L28:R28"/>
    <mergeCell ref="U24:AA24"/>
    <mergeCell ref="U25:AA25"/>
    <mergeCell ref="D26:I26"/>
    <mergeCell ref="D27:I27"/>
    <mergeCell ref="A2:AO2"/>
    <mergeCell ref="A3:AO3"/>
    <mergeCell ref="A4:AO4"/>
    <mergeCell ref="B6:AN6"/>
    <mergeCell ref="B7:B8"/>
    <mergeCell ref="C7:C8"/>
    <mergeCell ref="D7:H7"/>
    <mergeCell ref="L7:Q7"/>
    <mergeCell ref="U7:Z7"/>
    <mergeCell ref="AD7:AH7"/>
    <mergeCell ref="AA7:AA8"/>
    <mergeCell ref="AL7:AL8"/>
    <mergeCell ref="AM7:AM8"/>
    <mergeCell ref="AN7:AN8"/>
    <mergeCell ref="I7:I8"/>
    <mergeCell ref="J7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95"/>
  <sheetViews>
    <sheetView topLeftCell="A4" zoomScale="106" zoomScaleNormal="106" workbookViewId="0">
      <selection activeCell="C9" sqref="C9:C31"/>
    </sheetView>
  </sheetViews>
  <sheetFormatPr defaultRowHeight="15"/>
  <cols>
    <col min="1" max="1" width="3.140625" customWidth="1"/>
    <col min="2" max="2" width="4.5703125" customWidth="1"/>
    <col min="3" max="3" width="20.42578125" customWidth="1"/>
    <col min="4" max="4" width="8.5703125" customWidth="1"/>
    <col min="5" max="5" width="7.85546875" customWidth="1"/>
    <col min="6" max="6" width="4.85546875" customWidth="1"/>
    <col min="7" max="7" width="4.28515625" customWidth="1"/>
    <col min="8" max="8" width="5.5703125" customWidth="1"/>
    <col min="9" max="9" width="10.28515625" customWidth="1"/>
    <col min="10" max="10" width="8.140625" customWidth="1"/>
    <col min="11" max="11" width="8.7109375" customWidth="1"/>
    <col min="12" max="12" width="11.42578125" customWidth="1"/>
    <col min="13" max="13" width="4" customWidth="1"/>
    <col min="14" max="14" width="5.7109375" customWidth="1"/>
    <col min="15" max="15" width="9.5703125" customWidth="1"/>
    <col min="16" max="16" width="6.7109375" customWidth="1"/>
    <col min="17" max="17" width="6.28515625" customWidth="1"/>
    <col min="18" max="18" width="5.140625" customWidth="1"/>
    <col min="19" max="19" width="6.140625" customWidth="1"/>
    <col min="20" max="20" width="7.85546875" customWidth="1"/>
    <col min="21" max="21" width="5.7109375" customWidth="1"/>
    <col min="22" max="22" width="4.140625" customWidth="1"/>
    <col min="23" max="23" width="6" customWidth="1"/>
    <col min="24" max="24" width="10.7109375" customWidth="1"/>
    <col min="25" max="25" width="6.28515625" customWidth="1"/>
    <col min="26" max="26" width="7.85546875" customWidth="1"/>
    <col min="27" max="27" width="5.5703125" customWidth="1"/>
    <col min="28" max="28" width="11.85546875" customWidth="1"/>
    <col min="29" max="29" width="4.5703125" customWidth="1"/>
    <col min="30" max="30" width="6.140625" customWidth="1"/>
    <col min="31" max="31" width="9.42578125" customWidth="1"/>
    <col min="32" max="32" width="6.28515625" customWidth="1"/>
    <col min="33" max="33" width="7.5703125" customWidth="1"/>
    <col min="34" max="34" width="7.42578125" customWidth="1"/>
  </cols>
  <sheetData>
    <row r="2" spans="1:3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>
      <c r="A3" s="16" t="s">
        <v>87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>
      <c r="A4" s="16" t="s">
        <v>113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6" spans="1:35">
      <c r="B6" s="17" t="s">
        <v>1</v>
      </c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7"/>
      <c r="AG6" s="17"/>
      <c r="AH6" s="17"/>
    </row>
    <row r="7" spans="1:35" ht="15" customHeight="1">
      <c r="B7" s="19" t="s">
        <v>2</v>
      </c>
      <c r="C7" s="20" t="s">
        <v>3</v>
      </c>
      <c r="D7" s="19" t="s">
        <v>4</v>
      </c>
      <c r="E7" s="19"/>
      <c r="F7" s="19"/>
      <c r="G7" s="22" t="s">
        <v>15</v>
      </c>
      <c r="H7" s="27" t="s">
        <v>13</v>
      </c>
      <c r="I7" s="41" t="s">
        <v>14</v>
      </c>
      <c r="J7" s="21" t="s">
        <v>5</v>
      </c>
      <c r="K7" s="21"/>
      <c r="L7" s="21"/>
      <c r="M7" s="22" t="s">
        <v>15</v>
      </c>
      <c r="N7" s="27" t="s">
        <v>13</v>
      </c>
      <c r="O7" s="41" t="s">
        <v>14</v>
      </c>
      <c r="P7" s="21" t="s">
        <v>6</v>
      </c>
      <c r="Q7" s="21"/>
      <c r="R7" s="21"/>
      <c r="S7" s="21"/>
      <c r="T7" s="21"/>
      <c r="U7" s="21"/>
      <c r="V7" s="22" t="s">
        <v>15</v>
      </c>
      <c r="W7" s="27" t="s">
        <v>13</v>
      </c>
      <c r="X7" s="41" t="s">
        <v>14</v>
      </c>
      <c r="Y7" s="21" t="s">
        <v>7</v>
      </c>
      <c r="Z7" s="21"/>
      <c r="AA7" s="21"/>
      <c r="AB7" s="21"/>
      <c r="AC7" s="22" t="s">
        <v>15</v>
      </c>
      <c r="AD7" s="27" t="s">
        <v>13</v>
      </c>
      <c r="AE7" s="41" t="s">
        <v>14</v>
      </c>
      <c r="AF7" s="23" t="s">
        <v>8</v>
      </c>
      <c r="AG7" s="42" t="s">
        <v>9</v>
      </c>
      <c r="AH7" s="26" t="s">
        <v>10</v>
      </c>
    </row>
    <row r="8" spans="1:35" ht="225" customHeight="1">
      <c r="B8" s="19"/>
      <c r="C8" s="19"/>
      <c r="D8" s="14" t="s">
        <v>28</v>
      </c>
      <c r="E8" s="14" t="s">
        <v>29</v>
      </c>
      <c r="F8" s="14" t="s">
        <v>30</v>
      </c>
      <c r="G8" s="22"/>
      <c r="H8" s="27"/>
      <c r="I8" s="41"/>
      <c r="J8" s="14" t="s">
        <v>31</v>
      </c>
      <c r="K8" s="14" t="s">
        <v>32</v>
      </c>
      <c r="L8" s="14" t="s">
        <v>33</v>
      </c>
      <c r="M8" s="22"/>
      <c r="N8" s="27"/>
      <c r="O8" s="41"/>
      <c r="P8" s="14" t="s">
        <v>34</v>
      </c>
      <c r="Q8" s="14" t="s">
        <v>35</v>
      </c>
      <c r="R8" s="14" t="s">
        <v>36</v>
      </c>
      <c r="S8" s="14" t="s">
        <v>37</v>
      </c>
      <c r="T8" s="14" t="s">
        <v>38</v>
      </c>
      <c r="U8" s="14" t="s">
        <v>39</v>
      </c>
      <c r="V8" s="22"/>
      <c r="W8" s="27"/>
      <c r="X8" s="41"/>
      <c r="Y8" s="14" t="s">
        <v>40</v>
      </c>
      <c r="Z8" s="14" t="s">
        <v>41</v>
      </c>
      <c r="AA8" s="14" t="s">
        <v>42</v>
      </c>
      <c r="AB8" s="14" t="s">
        <v>43</v>
      </c>
      <c r="AC8" s="22"/>
      <c r="AD8" s="27"/>
      <c r="AE8" s="41"/>
      <c r="AF8" s="24"/>
      <c r="AG8" s="42"/>
      <c r="AH8" s="26"/>
    </row>
    <row r="9" spans="1:35">
      <c r="B9" s="1">
        <v>1</v>
      </c>
      <c r="C9" s="1" t="s">
        <v>88</v>
      </c>
      <c r="D9" s="1">
        <v>2</v>
      </c>
      <c r="E9" s="1">
        <v>2</v>
      </c>
      <c r="F9" s="1">
        <v>2</v>
      </c>
      <c r="G9" s="6">
        <f>SUM(D9:F9)</f>
        <v>6</v>
      </c>
      <c r="H9" s="8">
        <f>G9/3</f>
        <v>2</v>
      </c>
      <c r="I9" s="10" t="str">
        <f t="shared" ref="I9:I31" si="0">IF(D9="","",VLOOKUP(H9,$J$93:$K$95,2,TRUE))</f>
        <v>ІІ ур</v>
      </c>
      <c r="J9" s="1">
        <v>2</v>
      </c>
      <c r="K9" s="1">
        <v>2</v>
      </c>
      <c r="L9" s="1">
        <v>2</v>
      </c>
      <c r="M9" s="6">
        <f>SUM(J9:L9)</f>
        <v>6</v>
      </c>
      <c r="N9" s="8">
        <f>M9/3</f>
        <v>2</v>
      </c>
      <c r="O9" s="10" t="str">
        <f>IF(J9="","",VLOOKUP(N9,$J$93:$K$95,2,TRUE))</f>
        <v>ІІ ур</v>
      </c>
      <c r="P9" s="1">
        <v>2</v>
      </c>
      <c r="Q9" s="1">
        <v>3</v>
      </c>
      <c r="R9" s="1">
        <v>3</v>
      </c>
      <c r="S9" s="1">
        <v>3</v>
      </c>
      <c r="T9" s="1">
        <v>2</v>
      </c>
      <c r="U9" s="1">
        <v>3</v>
      </c>
      <c r="V9" s="6">
        <f>SUM(P9:U9)</f>
        <v>16</v>
      </c>
      <c r="W9" s="50">
        <f>V9/6</f>
        <v>2.6666666666666665</v>
      </c>
      <c r="X9" s="10" t="str">
        <f>IF(P9="","",VLOOKUP(W9,$J$93:$K$95,2,TRUE))</f>
        <v>ІІІ ур</v>
      </c>
      <c r="Y9" s="1">
        <v>2</v>
      </c>
      <c r="Z9" s="1">
        <v>2</v>
      </c>
      <c r="AA9" s="1">
        <v>3</v>
      </c>
      <c r="AB9" s="1">
        <v>2</v>
      </c>
      <c r="AC9" s="6">
        <f>SUM(Y9:AB9)</f>
        <v>9</v>
      </c>
      <c r="AD9" s="50">
        <f>AC9/4</f>
        <v>2.25</v>
      </c>
      <c r="AE9" s="10" t="str">
        <f>IF(Y9="","",VLOOKUP(AD9,$J$93:$K$95,2,TRUE))</f>
        <v>ІІ ур</v>
      </c>
      <c r="AF9" s="7">
        <f>G9+M9+V9+AC9</f>
        <v>37</v>
      </c>
      <c r="AG9" s="51">
        <f>AF9/16</f>
        <v>2.3125</v>
      </c>
      <c r="AH9" s="10" t="str">
        <f>IF(AB9="","",VLOOKUP(AG9,$J$93:$K$95,2,TRUE))</f>
        <v>ІІ ур</v>
      </c>
    </row>
    <row r="10" spans="1:35">
      <c r="B10" s="1">
        <v>2</v>
      </c>
      <c r="C10" s="1" t="s">
        <v>89</v>
      </c>
      <c r="D10" s="1">
        <v>2</v>
      </c>
      <c r="E10" s="1">
        <v>2</v>
      </c>
      <c r="F10" s="1">
        <v>2</v>
      </c>
      <c r="G10" s="6">
        <f t="shared" ref="G10:G31" si="1">SUM(D10:F10)</f>
        <v>6</v>
      </c>
      <c r="H10" s="8">
        <f t="shared" ref="H10:H31" si="2">G10/3</f>
        <v>2</v>
      </c>
      <c r="I10" s="10" t="str">
        <f t="shared" si="0"/>
        <v>ІІ ур</v>
      </c>
      <c r="J10" s="1">
        <v>3</v>
      </c>
      <c r="K10" s="1">
        <v>2</v>
      </c>
      <c r="L10" s="1">
        <v>2</v>
      </c>
      <c r="M10" s="6">
        <f t="shared" ref="M10:M31" si="3">SUM(J10:L10)</f>
        <v>7</v>
      </c>
      <c r="N10" s="50">
        <f t="shared" ref="N10:N31" si="4">M10/3</f>
        <v>2.3333333333333335</v>
      </c>
      <c r="O10" s="10" t="str">
        <f>IF(J10="","",VLOOKUP(N10,$J$93:$K$95,2,TRUE))</f>
        <v>ІІ ур</v>
      </c>
      <c r="P10" s="1">
        <v>2</v>
      </c>
      <c r="Q10" s="1">
        <v>3</v>
      </c>
      <c r="R10" s="1">
        <v>3</v>
      </c>
      <c r="S10" s="1">
        <v>3</v>
      </c>
      <c r="T10" s="1">
        <v>2</v>
      </c>
      <c r="U10" s="1">
        <v>3</v>
      </c>
      <c r="V10" s="6">
        <f t="shared" ref="V10:V31" si="5">SUM(P10:U10)</f>
        <v>16</v>
      </c>
      <c r="W10" s="50">
        <f t="shared" ref="W10:W31" si="6">V10/6</f>
        <v>2.6666666666666665</v>
      </c>
      <c r="X10" s="10" t="str">
        <f>IF(P10="","",VLOOKUP(W10,$J$93:$K$95,2,TRUE))</f>
        <v>ІІІ ур</v>
      </c>
      <c r="Y10" s="1">
        <v>2</v>
      </c>
      <c r="Z10" s="1">
        <v>2</v>
      </c>
      <c r="AA10" s="1">
        <v>2</v>
      </c>
      <c r="AB10" s="1">
        <v>3</v>
      </c>
      <c r="AC10" s="6">
        <f t="shared" ref="AC10:AC31" si="7">SUM(Y10:AB10)</f>
        <v>9</v>
      </c>
      <c r="AD10" s="50">
        <f t="shared" ref="AD10:AD31" si="8">AC10/4</f>
        <v>2.25</v>
      </c>
      <c r="AE10" s="10" t="str">
        <f>IF(Y10="","",VLOOKUP(AD10,$J$93:$K$95,2,TRUE))</f>
        <v>ІІ ур</v>
      </c>
      <c r="AF10" s="7">
        <f t="shared" ref="AF10:AF31" si="9">G10+M10+V10+AC10</f>
        <v>38</v>
      </c>
      <c r="AG10" s="51">
        <f t="shared" ref="AG10:AG31" si="10">AF10/16</f>
        <v>2.375</v>
      </c>
      <c r="AH10" s="10" t="str">
        <f>IF(AB10="","",VLOOKUP(AG10,$J$93:$K$95,2,TRUE))</f>
        <v>ІІ ур</v>
      </c>
    </row>
    <row r="11" spans="1:35">
      <c r="B11" s="1">
        <v>3</v>
      </c>
      <c r="C11" s="1" t="s">
        <v>90</v>
      </c>
      <c r="D11" s="1">
        <v>2</v>
      </c>
      <c r="E11" s="1">
        <v>2</v>
      </c>
      <c r="F11" s="1">
        <v>2</v>
      </c>
      <c r="G11" s="6">
        <f t="shared" si="1"/>
        <v>6</v>
      </c>
      <c r="H11" s="8">
        <f t="shared" si="2"/>
        <v>2</v>
      </c>
      <c r="I11" s="10" t="str">
        <f t="shared" si="0"/>
        <v>ІІ ур</v>
      </c>
      <c r="J11" s="1">
        <v>2</v>
      </c>
      <c r="K11" s="1">
        <v>2</v>
      </c>
      <c r="L11" s="1">
        <v>2</v>
      </c>
      <c r="M11" s="6">
        <f t="shared" si="3"/>
        <v>6</v>
      </c>
      <c r="N11" s="8">
        <f t="shared" si="4"/>
        <v>2</v>
      </c>
      <c r="O11" s="10" t="str">
        <f>IF(J11="","",VLOOKUP(N11,$J$93:$K$95,2,TRUE))</f>
        <v>ІІ ур</v>
      </c>
      <c r="P11" s="1">
        <v>2</v>
      </c>
      <c r="Q11" s="1">
        <v>3</v>
      </c>
      <c r="R11" s="1">
        <v>2</v>
      </c>
      <c r="S11" s="1">
        <v>3</v>
      </c>
      <c r="T11" s="1">
        <v>2</v>
      </c>
      <c r="U11" s="1">
        <v>3</v>
      </c>
      <c r="V11" s="6">
        <f t="shared" si="5"/>
        <v>15</v>
      </c>
      <c r="W11" s="50">
        <f t="shared" si="6"/>
        <v>2.5</v>
      </c>
      <c r="X11" s="10" t="str">
        <f>IF(P11="","",VLOOKUP(W11,$J$93:$K$95,2,TRUE))</f>
        <v>ІІ ур</v>
      </c>
      <c r="Y11" s="1">
        <v>2</v>
      </c>
      <c r="Z11" s="1">
        <v>2</v>
      </c>
      <c r="AA11" s="1">
        <v>2</v>
      </c>
      <c r="AB11" s="1">
        <v>3</v>
      </c>
      <c r="AC11" s="6">
        <f t="shared" si="7"/>
        <v>9</v>
      </c>
      <c r="AD11" s="50">
        <f t="shared" si="8"/>
        <v>2.25</v>
      </c>
      <c r="AE11" s="10" t="str">
        <f>IF(Y11="","",VLOOKUP(AD11,$J$93:$K$95,2,TRUE))</f>
        <v>ІІ ур</v>
      </c>
      <c r="AF11" s="7">
        <f t="shared" si="9"/>
        <v>36</v>
      </c>
      <c r="AG11" s="51">
        <f t="shared" si="10"/>
        <v>2.25</v>
      </c>
      <c r="AH11" s="10" t="str">
        <f>IF(AB11="","",VLOOKUP(AG11,$J$93:$K$95,2,TRUE))</f>
        <v>ІІ ур</v>
      </c>
    </row>
    <row r="12" spans="1:35">
      <c r="B12" s="1">
        <v>4</v>
      </c>
      <c r="C12" s="15" t="s">
        <v>103</v>
      </c>
      <c r="D12" s="1">
        <v>2</v>
      </c>
      <c r="E12" s="1">
        <v>2</v>
      </c>
      <c r="F12" s="1">
        <v>2</v>
      </c>
      <c r="G12" s="6">
        <f t="shared" si="1"/>
        <v>6</v>
      </c>
      <c r="H12" s="8">
        <f t="shared" si="2"/>
        <v>2</v>
      </c>
      <c r="I12" s="10" t="str">
        <f t="shared" si="0"/>
        <v>ІІ ур</v>
      </c>
      <c r="J12" s="1">
        <v>2</v>
      </c>
      <c r="K12" s="1">
        <v>2</v>
      </c>
      <c r="L12" s="1">
        <v>2</v>
      </c>
      <c r="M12" s="6">
        <f t="shared" si="3"/>
        <v>6</v>
      </c>
      <c r="N12" s="8">
        <f t="shared" si="4"/>
        <v>2</v>
      </c>
      <c r="O12" s="10" t="str">
        <f>IF(J12="","",VLOOKUP(N12,$J$93:$K$95,2,TRUE))</f>
        <v>ІІ ур</v>
      </c>
      <c r="P12" s="1">
        <v>2</v>
      </c>
      <c r="Q12" s="1">
        <v>3</v>
      </c>
      <c r="R12" s="1">
        <v>3</v>
      </c>
      <c r="S12" s="1">
        <v>3</v>
      </c>
      <c r="T12" s="1">
        <v>2</v>
      </c>
      <c r="U12" s="1">
        <v>3</v>
      </c>
      <c r="V12" s="6">
        <f t="shared" si="5"/>
        <v>16</v>
      </c>
      <c r="W12" s="50">
        <f t="shared" si="6"/>
        <v>2.6666666666666665</v>
      </c>
      <c r="X12" s="10" t="str">
        <f>IF(P12="","",VLOOKUP(W12,$J$93:$K$95,2,TRUE))</f>
        <v>ІІІ ур</v>
      </c>
      <c r="Y12" s="1">
        <v>3</v>
      </c>
      <c r="Z12" s="1">
        <v>3</v>
      </c>
      <c r="AA12" s="1">
        <v>3</v>
      </c>
      <c r="AB12" s="1">
        <v>3</v>
      </c>
      <c r="AC12" s="6">
        <f t="shared" si="7"/>
        <v>12</v>
      </c>
      <c r="AD12" s="50">
        <f t="shared" si="8"/>
        <v>3</v>
      </c>
      <c r="AE12" s="10" t="str">
        <f>IF(Y12="","",VLOOKUP(AD12,$J$93:$K$95,2,TRUE))</f>
        <v>ІІІ ур</v>
      </c>
      <c r="AF12" s="7">
        <f t="shared" si="9"/>
        <v>40</v>
      </c>
      <c r="AG12" s="51">
        <f t="shared" si="10"/>
        <v>2.5</v>
      </c>
      <c r="AH12" s="10" t="str">
        <f>IF(AB12="","",VLOOKUP(AG12,$J$93:$K$95,2,TRUE))</f>
        <v>ІІ ур</v>
      </c>
    </row>
    <row r="13" spans="1:35">
      <c r="B13" s="1">
        <v>5</v>
      </c>
      <c r="C13" s="15" t="s">
        <v>104</v>
      </c>
      <c r="D13" s="1">
        <v>2</v>
      </c>
      <c r="E13" s="1">
        <v>2</v>
      </c>
      <c r="F13" s="1">
        <v>2</v>
      </c>
      <c r="G13" s="6">
        <f t="shared" si="1"/>
        <v>6</v>
      </c>
      <c r="H13" s="8">
        <f t="shared" si="2"/>
        <v>2</v>
      </c>
      <c r="I13" s="10" t="str">
        <f t="shared" si="0"/>
        <v>ІІ ур</v>
      </c>
      <c r="J13" s="1">
        <v>2</v>
      </c>
      <c r="K13" s="1">
        <v>2</v>
      </c>
      <c r="L13" s="1">
        <v>2</v>
      </c>
      <c r="M13" s="6">
        <f t="shared" si="3"/>
        <v>6</v>
      </c>
      <c r="N13" s="8">
        <f t="shared" si="4"/>
        <v>2</v>
      </c>
      <c r="O13" s="10" t="str">
        <f>IF(J13="","",VLOOKUP(N13,$J$93:$K$95,2,TRUE))</f>
        <v>ІІ ур</v>
      </c>
      <c r="P13" s="1">
        <v>3</v>
      </c>
      <c r="Q13" s="1">
        <v>3</v>
      </c>
      <c r="R13" s="1">
        <v>3</v>
      </c>
      <c r="S13" s="1">
        <v>3</v>
      </c>
      <c r="T13" s="1">
        <v>3</v>
      </c>
      <c r="U13" s="1">
        <v>3</v>
      </c>
      <c r="V13" s="6">
        <f t="shared" si="5"/>
        <v>18</v>
      </c>
      <c r="W13" s="8">
        <f t="shared" si="6"/>
        <v>3</v>
      </c>
      <c r="X13" s="10" t="str">
        <f>IF(P13="","",VLOOKUP(W13,$J$93:$K$95,2,TRUE))</f>
        <v>ІІІ ур</v>
      </c>
      <c r="Y13" s="1">
        <v>3</v>
      </c>
      <c r="Z13" s="1">
        <v>3</v>
      </c>
      <c r="AA13" s="1">
        <v>3</v>
      </c>
      <c r="AB13" s="1">
        <v>3</v>
      </c>
      <c r="AC13" s="6">
        <f t="shared" si="7"/>
        <v>12</v>
      </c>
      <c r="AD13" s="50">
        <f t="shared" si="8"/>
        <v>3</v>
      </c>
      <c r="AE13" s="10" t="str">
        <f>IF(Y13="","",VLOOKUP(AD13,$J$93:$K$95,2,TRUE))</f>
        <v>ІІІ ур</v>
      </c>
      <c r="AF13" s="7">
        <f t="shared" si="9"/>
        <v>42</v>
      </c>
      <c r="AG13" s="51">
        <f t="shared" si="10"/>
        <v>2.625</v>
      </c>
      <c r="AH13" s="10" t="str">
        <f>IF(AB13="","",VLOOKUP(AG13,$J$93:$K$95,2,TRUE))</f>
        <v>ІІІ ур</v>
      </c>
    </row>
    <row r="14" spans="1:35">
      <c r="B14" s="1">
        <v>6</v>
      </c>
      <c r="C14" s="15" t="s">
        <v>105</v>
      </c>
      <c r="D14" s="1">
        <v>3</v>
      </c>
      <c r="E14" s="1">
        <v>3</v>
      </c>
      <c r="F14" s="1">
        <v>3</v>
      </c>
      <c r="G14" s="6">
        <f t="shared" si="1"/>
        <v>9</v>
      </c>
      <c r="H14" s="8">
        <f t="shared" si="2"/>
        <v>3</v>
      </c>
      <c r="I14" s="10" t="str">
        <f t="shared" si="0"/>
        <v>ІІІ ур</v>
      </c>
      <c r="J14" s="1">
        <v>3</v>
      </c>
      <c r="K14" s="1">
        <v>2</v>
      </c>
      <c r="L14" s="1">
        <v>2</v>
      </c>
      <c r="M14" s="6">
        <f t="shared" si="3"/>
        <v>7</v>
      </c>
      <c r="N14" s="50">
        <f t="shared" si="4"/>
        <v>2.3333333333333335</v>
      </c>
      <c r="O14" s="10" t="str">
        <f>IF(J14="","",VLOOKUP(N14,$J$93:$K$95,2,TRUE))</f>
        <v>ІІ ур</v>
      </c>
      <c r="P14" s="1">
        <v>3</v>
      </c>
      <c r="Q14" s="1">
        <v>3</v>
      </c>
      <c r="R14" s="1">
        <v>3</v>
      </c>
      <c r="S14" s="1">
        <v>3</v>
      </c>
      <c r="T14" s="1">
        <v>3</v>
      </c>
      <c r="U14" s="1">
        <v>3</v>
      </c>
      <c r="V14" s="6">
        <f t="shared" si="5"/>
        <v>18</v>
      </c>
      <c r="W14" s="8">
        <f t="shared" si="6"/>
        <v>3</v>
      </c>
      <c r="X14" s="10" t="str">
        <f>IF(P14="","",VLOOKUP(W14,$J$93:$K$95,2,TRUE))</f>
        <v>ІІІ ур</v>
      </c>
      <c r="Y14" s="1">
        <v>3</v>
      </c>
      <c r="Z14" s="1">
        <v>3</v>
      </c>
      <c r="AA14" s="1">
        <v>3</v>
      </c>
      <c r="AB14" s="1">
        <v>3</v>
      </c>
      <c r="AC14" s="6">
        <f t="shared" si="7"/>
        <v>12</v>
      </c>
      <c r="AD14" s="50">
        <f t="shared" si="8"/>
        <v>3</v>
      </c>
      <c r="AE14" s="10" t="str">
        <f>IF(Y14="","",VLOOKUP(AD14,$J$93:$K$95,2,TRUE))</f>
        <v>ІІІ ур</v>
      </c>
      <c r="AF14" s="7">
        <f t="shared" si="9"/>
        <v>46</v>
      </c>
      <c r="AG14" s="51">
        <f t="shared" si="10"/>
        <v>2.875</v>
      </c>
      <c r="AH14" s="10" t="str">
        <f>IF(AB14="","",VLOOKUP(AG14,$J$93:$K$95,2,TRUE))</f>
        <v>ІІІ ур</v>
      </c>
    </row>
    <row r="15" spans="1:35">
      <c r="B15" s="1">
        <v>7</v>
      </c>
      <c r="C15" s="1" t="s">
        <v>91</v>
      </c>
      <c r="D15" s="1">
        <v>3</v>
      </c>
      <c r="E15" s="1">
        <v>3</v>
      </c>
      <c r="F15" s="1">
        <v>3</v>
      </c>
      <c r="G15" s="6">
        <f t="shared" si="1"/>
        <v>9</v>
      </c>
      <c r="H15" s="8">
        <f t="shared" si="2"/>
        <v>3</v>
      </c>
      <c r="I15" s="10" t="str">
        <f t="shared" si="0"/>
        <v>ІІІ ур</v>
      </c>
      <c r="J15" s="1">
        <v>3</v>
      </c>
      <c r="K15" s="1">
        <v>2</v>
      </c>
      <c r="L15" s="1">
        <v>2</v>
      </c>
      <c r="M15" s="6">
        <f t="shared" si="3"/>
        <v>7</v>
      </c>
      <c r="N15" s="50">
        <f t="shared" si="4"/>
        <v>2.3333333333333335</v>
      </c>
      <c r="O15" s="10" t="str">
        <f>IF(J15="","",VLOOKUP(N15,$J$93:$K$95,2,TRUE))</f>
        <v>ІІ ур</v>
      </c>
      <c r="P15" s="1">
        <v>2</v>
      </c>
      <c r="Q15" s="1">
        <v>3</v>
      </c>
      <c r="R15" s="1">
        <v>2</v>
      </c>
      <c r="S15" s="1">
        <v>3</v>
      </c>
      <c r="T15" s="1">
        <v>3</v>
      </c>
      <c r="U15" s="1">
        <v>3</v>
      </c>
      <c r="V15" s="6">
        <f t="shared" si="5"/>
        <v>16</v>
      </c>
      <c r="W15" s="50">
        <f t="shared" si="6"/>
        <v>2.6666666666666665</v>
      </c>
      <c r="X15" s="10" t="str">
        <f>IF(P15="","",VLOOKUP(W15,$J$93:$K$95,2,TRUE))</f>
        <v>ІІІ ур</v>
      </c>
      <c r="Y15" s="1">
        <v>2</v>
      </c>
      <c r="Z15" s="1">
        <v>2</v>
      </c>
      <c r="AA15" s="1">
        <v>3</v>
      </c>
      <c r="AB15" s="1">
        <v>3</v>
      </c>
      <c r="AC15" s="6">
        <f t="shared" si="7"/>
        <v>10</v>
      </c>
      <c r="AD15" s="50">
        <f t="shared" si="8"/>
        <v>2.5</v>
      </c>
      <c r="AE15" s="10" t="str">
        <f>IF(Y15="","",VLOOKUP(AD15,$J$93:$K$95,2,TRUE))</f>
        <v>ІІ ур</v>
      </c>
      <c r="AF15" s="7">
        <f t="shared" si="9"/>
        <v>42</v>
      </c>
      <c r="AG15" s="51">
        <f t="shared" si="10"/>
        <v>2.625</v>
      </c>
      <c r="AH15" s="10" t="str">
        <f>IF(AB15="","",VLOOKUP(AG15,$J$93:$K$95,2,TRUE))</f>
        <v>ІІІ ур</v>
      </c>
    </row>
    <row r="16" spans="1:35">
      <c r="B16" s="1">
        <v>8</v>
      </c>
      <c r="C16" s="1" t="s">
        <v>92</v>
      </c>
      <c r="D16" s="1">
        <v>2</v>
      </c>
      <c r="E16" s="1">
        <v>2</v>
      </c>
      <c r="F16" s="1">
        <v>2</v>
      </c>
      <c r="G16" s="6">
        <f t="shared" si="1"/>
        <v>6</v>
      </c>
      <c r="H16" s="8">
        <f t="shared" si="2"/>
        <v>2</v>
      </c>
      <c r="I16" s="10" t="str">
        <f t="shared" si="0"/>
        <v>ІІ ур</v>
      </c>
      <c r="J16" s="1">
        <v>2</v>
      </c>
      <c r="K16" s="1">
        <v>2</v>
      </c>
      <c r="L16" s="1">
        <v>2</v>
      </c>
      <c r="M16" s="6">
        <f t="shared" si="3"/>
        <v>6</v>
      </c>
      <c r="N16" s="8">
        <f t="shared" si="4"/>
        <v>2</v>
      </c>
      <c r="O16" s="10" t="str">
        <f>IF(J16="","",VLOOKUP(N16,$J$93:$K$95,2,TRUE))</f>
        <v>ІІ ур</v>
      </c>
      <c r="P16" s="1">
        <v>2</v>
      </c>
      <c r="Q16" s="1">
        <v>3</v>
      </c>
      <c r="R16" s="1">
        <v>3</v>
      </c>
      <c r="S16" s="1">
        <v>3</v>
      </c>
      <c r="T16" s="1">
        <v>2</v>
      </c>
      <c r="U16" s="1">
        <v>3</v>
      </c>
      <c r="V16" s="6">
        <f t="shared" si="5"/>
        <v>16</v>
      </c>
      <c r="W16" s="50">
        <f t="shared" si="6"/>
        <v>2.6666666666666665</v>
      </c>
      <c r="X16" s="10" t="str">
        <f>IF(P16="","",VLOOKUP(W16,$J$93:$K$95,2,TRUE))</f>
        <v>ІІІ ур</v>
      </c>
      <c r="Y16" s="1">
        <v>3</v>
      </c>
      <c r="Z16" s="1">
        <v>3</v>
      </c>
      <c r="AA16" s="1">
        <v>3</v>
      </c>
      <c r="AB16" s="1">
        <v>3</v>
      </c>
      <c r="AC16" s="6">
        <f t="shared" si="7"/>
        <v>12</v>
      </c>
      <c r="AD16" s="50">
        <f t="shared" si="8"/>
        <v>3</v>
      </c>
      <c r="AE16" s="10" t="str">
        <f>IF(Y16="","",VLOOKUP(AD16,$J$93:$K$95,2,TRUE))</f>
        <v>ІІІ ур</v>
      </c>
      <c r="AF16" s="7">
        <f t="shared" si="9"/>
        <v>40</v>
      </c>
      <c r="AG16" s="51">
        <f t="shared" si="10"/>
        <v>2.5</v>
      </c>
      <c r="AH16" s="10" t="str">
        <f>IF(AB16="","",VLOOKUP(AG16,$J$93:$K$95,2,TRUE))</f>
        <v>ІІ ур</v>
      </c>
    </row>
    <row r="17" spans="2:34">
      <c r="B17" s="1">
        <v>9</v>
      </c>
      <c r="C17" s="1" t="s">
        <v>93</v>
      </c>
      <c r="D17" s="1">
        <v>2</v>
      </c>
      <c r="E17" s="1">
        <v>3</v>
      </c>
      <c r="F17" s="1">
        <v>2</v>
      </c>
      <c r="G17" s="6">
        <f t="shared" si="1"/>
        <v>7</v>
      </c>
      <c r="H17" s="50">
        <f t="shared" si="2"/>
        <v>2.3333333333333335</v>
      </c>
      <c r="I17" s="10" t="str">
        <f t="shared" si="0"/>
        <v>ІІ ур</v>
      </c>
      <c r="J17" s="1">
        <v>3</v>
      </c>
      <c r="K17" s="1">
        <v>2</v>
      </c>
      <c r="L17" s="1">
        <v>2</v>
      </c>
      <c r="M17" s="6">
        <f t="shared" si="3"/>
        <v>7</v>
      </c>
      <c r="N17" s="50">
        <f t="shared" si="4"/>
        <v>2.3333333333333335</v>
      </c>
      <c r="O17" s="10" t="str">
        <f>IF(J17="","",VLOOKUP(N17,$J$93:$K$95,2,TRUE))</f>
        <v>ІІ ур</v>
      </c>
      <c r="P17" s="1">
        <v>2</v>
      </c>
      <c r="Q17" s="1">
        <v>3</v>
      </c>
      <c r="R17" s="1">
        <v>2</v>
      </c>
      <c r="S17" s="1">
        <v>3</v>
      </c>
      <c r="T17" s="1">
        <v>2</v>
      </c>
      <c r="U17" s="1">
        <v>3</v>
      </c>
      <c r="V17" s="6">
        <f t="shared" si="5"/>
        <v>15</v>
      </c>
      <c r="W17" s="50">
        <f t="shared" si="6"/>
        <v>2.5</v>
      </c>
      <c r="X17" s="10" t="str">
        <f>IF(P17="","",VLOOKUP(W17,$J$93:$K$95,2,TRUE))</f>
        <v>ІІ ур</v>
      </c>
      <c r="Y17" s="1">
        <v>2</v>
      </c>
      <c r="Z17" s="1">
        <v>3</v>
      </c>
      <c r="AA17" s="1">
        <v>3</v>
      </c>
      <c r="AB17" s="1">
        <v>3</v>
      </c>
      <c r="AC17" s="6">
        <f t="shared" si="7"/>
        <v>11</v>
      </c>
      <c r="AD17" s="50">
        <f t="shared" si="8"/>
        <v>2.75</v>
      </c>
      <c r="AE17" s="10" t="str">
        <f>IF(Y17="","",VLOOKUP(AD17,$J$93:$K$95,2,TRUE))</f>
        <v>ІІІ ур</v>
      </c>
      <c r="AF17" s="7">
        <f t="shared" si="9"/>
        <v>40</v>
      </c>
      <c r="AG17" s="51">
        <f t="shared" si="10"/>
        <v>2.5</v>
      </c>
      <c r="AH17" s="10" t="str">
        <f>IF(AB17="","",VLOOKUP(AG17,$J$93:$K$95,2,TRUE))</f>
        <v>ІІ ур</v>
      </c>
    </row>
    <row r="18" spans="2:34">
      <c r="B18" s="1">
        <v>10</v>
      </c>
      <c r="C18" s="15" t="s">
        <v>106</v>
      </c>
      <c r="D18" s="1">
        <v>3</v>
      </c>
      <c r="E18" s="1">
        <v>3</v>
      </c>
      <c r="F18" s="1">
        <v>2</v>
      </c>
      <c r="G18" s="6">
        <f t="shared" si="1"/>
        <v>8</v>
      </c>
      <c r="H18" s="50">
        <f t="shared" si="2"/>
        <v>2.6666666666666665</v>
      </c>
      <c r="I18" s="10" t="str">
        <f t="shared" si="0"/>
        <v>ІІІ ур</v>
      </c>
      <c r="J18" s="1">
        <v>3</v>
      </c>
      <c r="K18" s="1">
        <v>2</v>
      </c>
      <c r="L18" s="1">
        <v>2</v>
      </c>
      <c r="M18" s="6">
        <f t="shared" si="3"/>
        <v>7</v>
      </c>
      <c r="N18" s="50">
        <f t="shared" si="4"/>
        <v>2.3333333333333335</v>
      </c>
      <c r="O18" s="10" t="str">
        <f>IF(J18="","",VLOOKUP(N18,$J$93:$K$95,2,TRUE))</f>
        <v>ІІ ур</v>
      </c>
      <c r="P18" s="1">
        <v>2</v>
      </c>
      <c r="Q18" s="1">
        <v>3</v>
      </c>
      <c r="R18" s="1">
        <v>2</v>
      </c>
      <c r="S18" s="1">
        <v>3</v>
      </c>
      <c r="T18" s="1">
        <v>3</v>
      </c>
      <c r="U18" s="1">
        <v>3</v>
      </c>
      <c r="V18" s="6">
        <f t="shared" si="5"/>
        <v>16</v>
      </c>
      <c r="W18" s="50">
        <f t="shared" si="6"/>
        <v>2.6666666666666665</v>
      </c>
      <c r="X18" s="10" t="str">
        <f>IF(P18="","",VLOOKUP(W18,$J$93:$K$95,2,TRUE))</f>
        <v>ІІІ ур</v>
      </c>
      <c r="Y18" s="1">
        <v>2</v>
      </c>
      <c r="Z18" s="1">
        <v>2</v>
      </c>
      <c r="AA18" s="1">
        <v>3</v>
      </c>
      <c r="AB18" s="1">
        <v>3</v>
      </c>
      <c r="AC18" s="6">
        <f t="shared" si="7"/>
        <v>10</v>
      </c>
      <c r="AD18" s="50">
        <f t="shared" si="8"/>
        <v>2.5</v>
      </c>
      <c r="AE18" s="10" t="str">
        <f>IF(Y18="","",VLOOKUP(AD18,$J$93:$K$95,2,TRUE))</f>
        <v>ІІ ур</v>
      </c>
      <c r="AF18" s="7">
        <f t="shared" si="9"/>
        <v>41</v>
      </c>
      <c r="AG18" s="51">
        <f t="shared" si="10"/>
        <v>2.5625</v>
      </c>
      <c r="AH18" s="10" t="str">
        <f>IF(AB18="","",VLOOKUP(AG18,$J$93:$K$95,2,TRUE))</f>
        <v>ІІ ур</v>
      </c>
    </row>
    <row r="19" spans="2:34">
      <c r="B19" s="1">
        <v>11</v>
      </c>
      <c r="C19" s="1" t="s">
        <v>94</v>
      </c>
      <c r="D19" s="1">
        <v>2</v>
      </c>
      <c r="E19" s="1">
        <v>2</v>
      </c>
      <c r="F19" s="1">
        <v>2</v>
      </c>
      <c r="G19" s="6">
        <f t="shared" si="1"/>
        <v>6</v>
      </c>
      <c r="H19" s="8">
        <f t="shared" si="2"/>
        <v>2</v>
      </c>
      <c r="I19" s="10" t="str">
        <f t="shared" si="0"/>
        <v>ІІ ур</v>
      </c>
      <c r="J19" s="1">
        <v>2</v>
      </c>
      <c r="K19" s="1">
        <v>2</v>
      </c>
      <c r="L19" s="1">
        <v>2</v>
      </c>
      <c r="M19" s="6">
        <f t="shared" si="3"/>
        <v>6</v>
      </c>
      <c r="N19" s="8">
        <f t="shared" si="4"/>
        <v>2</v>
      </c>
      <c r="O19" s="10" t="str">
        <f>IF(J19="","",VLOOKUP(N19,$J$93:$K$95,2,TRUE))</f>
        <v>ІІ ур</v>
      </c>
      <c r="P19" s="1">
        <v>2</v>
      </c>
      <c r="Q19" s="1">
        <v>3</v>
      </c>
      <c r="R19" s="1">
        <v>3</v>
      </c>
      <c r="S19" s="1">
        <v>3</v>
      </c>
      <c r="T19" s="1">
        <v>3</v>
      </c>
      <c r="U19" s="1">
        <v>3</v>
      </c>
      <c r="V19" s="6">
        <f t="shared" si="5"/>
        <v>17</v>
      </c>
      <c r="W19" s="50">
        <f t="shared" si="6"/>
        <v>2.8333333333333335</v>
      </c>
      <c r="X19" s="10" t="str">
        <f>IF(P19="","",VLOOKUP(W19,$J$93:$K$95,2,TRUE))</f>
        <v>ІІІ ур</v>
      </c>
      <c r="Y19" s="1">
        <v>3</v>
      </c>
      <c r="Z19" s="1">
        <v>3</v>
      </c>
      <c r="AA19" s="1">
        <v>3</v>
      </c>
      <c r="AB19" s="1">
        <v>3</v>
      </c>
      <c r="AC19" s="6">
        <f t="shared" si="7"/>
        <v>12</v>
      </c>
      <c r="AD19" s="50">
        <f t="shared" si="8"/>
        <v>3</v>
      </c>
      <c r="AE19" s="10" t="str">
        <f>IF(Y19="","",VLOOKUP(AD19,$J$93:$K$95,2,TRUE))</f>
        <v>ІІІ ур</v>
      </c>
      <c r="AF19" s="7">
        <f t="shared" si="9"/>
        <v>41</v>
      </c>
      <c r="AG19" s="51">
        <f t="shared" si="10"/>
        <v>2.5625</v>
      </c>
      <c r="AH19" s="10" t="str">
        <f>IF(AB19="","",VLOOKUP(AG19,$J$93:$K$95,2,TRUE))</f>
        <v>ІІ ур</v>
      </c>
    </row>
    <row r="20" spans="2:34">
      <c r="B20" s="1">
        <v>12</v>
      </c>
      <c r="C20" s="15" t="s">
        <v>107</v>
      </c>
      <c r="D20" s="1">
        <v>2</v>
      </c>
      <c r="E20" s="1">
        <v>2</v>
      </c>
      <c r="F20" s="1">
        <v>2</v>
      </c>
      <c r="G20" s="6">
        <f t="shared" si="1"/>
        <v>6</v>
      </c>
      <c r="H20" s="8">
        <f t="shared" si="2"/>
        <v>2</v>
      </c>
      <c r="I20" s="10" t="str">
        <f t="shared" si="0"/>
        <v>ІІ ур</v>
      </c>
      <c r="J20" s="1">
        <v>2</v>
      </c>
      <c r="K20" s="1">
        <v>2</v>
      </c>
      <c r="L20" s="1">
        <v>2</v>
      </c>
      <c r="M20" s="6">
        <f t="shared" si="3"/>
        <v>6</v>
      </c>
      <c r="N20" s="8">
        <f t="shared" si="4"/>
        <v>2</v>
      </c>
      <c r="O20" s="10" t="str">
        <f>IF(J20="","",VLOOKUP(N20,$J$93:$K$95,2,TRUE))</f>
        <v>ІІ ур</v>
      </c>
      <c r="P20" s="1">
        <v>2</v>
      </c>
      <c r="Q20" s="1">
        <v>3</v>
      </c>
      <c r="R20" s="1">
        <v>3</v>
      </c>
      <c r="S20" s="1">
        <v>3</v>
      </c>
      <c r="T20" s="1">
        <v>3</v>
      </c>
      <c r="U20" s="1">
        <v>3</v>
      </c>
      <c r="V20" s="6">
        <f t="shared" si="5"/>
        <v>17</v>
      </c>
      <c r="W20" s="50">
        <f t="shared" si="6"/>
        <v>2.8333333333333335</v>
      </c>
      <c r="X20" s="10" t="str">
        <f>IF(P20="","",VLOOKUP(W20,$J$93:$K$95,2,TRUE))</f>
        <v>ІІІ ур</v>
      </c>
      <c r="Y20" s="1">
        <v>3</v>
      </c>
      <c r="Z20" s="1">
        <v>3</v>
      </c>
      <c r="AA20" s="1">
        <v>3</v>
      </c>
      <c r="AB20" s="1">
        <v>3</v>
      </c>
      <c r="AC20" s="6">
        <f t="shared" si="7"/>
        <v>12</v>
      </c>
      <c r="AD20" s="50">
        <f t="shared" si="8"/>
        <v>3</v>
      </c>
      <c r="AE20" s="10" t="str">
        <f>IF(Y20="","",VLOOKUP(AD20,$J$93:$K$95,2,TRUE))</f>
        <v>ІІІ ур</v>
      </c>
      <c r="AF20" s="7">
        <f t="shared" si="9"/>
        <v>41</v>
      </c>
      <c r="AG20" s="51">
        <f t="shared" si="10"/>
        <v>2.5625</v>
      </c>
      <c r="AH20" s="10" t="str">
        <f>IF(AB20="","",VLOOKUP(AG20,$J$93:$K$95,2,TRUE))</f>
        <v>ІІ ур</v>
      </c>
    </row>
    <row r="21" spans="2:34">
      <c r="B21" s="1">
        <v>13</v>
      </c>
      <c r="C21" s="1" t="s">
        <v>95</v>
      </c>
      <c r="D21" s="1">
        <v>3</v>
      </c>
      <c r="E21" s="1">
        <v>3</v>
      </c>
      <c r="F21" s="1">
        <v>3</v>
      </c>
      <c r="G21" s="6">
        <f t="shared" si="1"/>
        <v>9</v>
      </c>
      <c r="H21" s="8">
        <f t="shared" si="2"/>
        <v>3</v>
      </c>
      <c r="I21" s="10" t="str">
        <f t="shared" si="0"/>
        <v>ІІІ ур</v>
      </c>
      <c r="J21" s="1">
        <v>3</v>
      </c>
      <c r="K21" s="1">
        <v>2</v>
      </c>
      <c r="L21" s="1">
        <v>2</v>
      </c>
      <c r="M21" s="6">
        <f t="shared" si="3"/>
        <v>7</v>
      </c>
      <c r="N21" s="50">
        <f t="shared" si="4"/>
        <v>2.3333333333333335</v>
      </c>
      <c r="O21" s="10" t="str">
        <f>IF(J21="","",VLOOKUP(N21,$J$93:$K$95,2,TRUE))</f>
        <v>ІІ ур</v>
      </c>
      <c r="P21" s="1">
        <v>2</v>
      </c>
      <c r="Q21" s="1">
        <v>3</v>
      </c>
      <c r="R21" s="1">
        <v>2</v>
      </c>
      <c r="S21" s="1">
        <v>3</v>
      </c>
      <c r="T21" s="1">
        <v>2</v>
      </c>
      <c r="U21" s="1">
        <v>3</v>
      </c>
      <c r="V21" s="6">
        <f t="shared" si="5"/>
        <v>15</v>
      </c>
      <c r="W21" s="50">
        <f t="shared" si="6"/>
        <v>2.5</v>
      </c>
      <c r="X21" s="10" t="str">
        <f>IF(P21="","",VLOOKUP(W21,$J$93:$K$95,2,TRUE))</f>
        <v>ІІ ур</v>
      </c>
      <c r="Y21" s="1">
        <v>2</v>
      </c>
      <c r="Z21" s="1">
        <v>3</v>
      </c>
      <c r="AA21" s="1">
        <v>3</v>
      </c>
      <c r="AB21" s="1">
        <v>3</v>
      </c>
      <c r="AC21" s="6">
        <f t="shared" si="7"/>
        <v>11</v>
      </c>
      <c r="AD21" s="50">
        <f t="shared" si="8"/>
        <v>2.75</v>
      </c>
      <c r="AE21" s="10" t="str">
        <f>IF(Y21="","",VLOOKUP(AD21,$J$93:$K$95,2,TRUE))</f>
        <v>ІІІ ур</v>
      </c>
      <c r="AF21" s="7">
        <f t="shared" si="9"/>
        <v>42</v>
      </c>
      <c r="AG21" s="51">
        <f t="shared" si="10"/>
        <v>2.625</v>
      </c>
      <c r="AH21" s="10" t="str">
        <f>IF(AB21="","",VLOOKUP(AG21,$J$93:$K$95,2,TRUE))</f>
        <v>ІІІ ур</v>
      </c>
    </row>
    <row r="22" spans="2:34">
      <c r="B22" s="1">
        <v>14</v>
      </c>
      <c r="C22" s="1" t="s">
        <v>96</v>
      </c>
      <c r="D22" s="1">
        <v>3</v>
      </c>
      <c r="E22" s="1">
        <v>2</v>
      </c>
      <c r="F22" s="1">
        <v>2</v>
      </c>
      <c r="G22" s="6">
        <f t="shared" si="1"/>
        <v>7</v>
      </c>
      <c r="H22" s="50">
        <f t="shared" si="2"/>
        <v>2.3333333333333335</v>
      </c>
      <c r="I22" s="10" t="str">
        <f t="shared" si="0"/>
        <v>ІІ ур</v>
      </c>
      <c r="J22" s="1">
        <v>3</v>
      </c>
      <c r="K22" s="1">
        <v>2</v>
      </c>
      <c r="L22" s="1">
        <v>2</v>
      </c>
      <c r="M22" s="6">
        <f t="shared" si="3"/>
        <v>7</v>
      </c>
      <c r="N22" s="50">
        <f t="shared" si="4"/>
        <v>2.3333333333333335</v>
      </c>
      <c r="O22" s="10" t="str">
        <f>IF(J22="","",VLOOKUP(N22,$J$93:$K$95,2,TRUE))</f>
        <v>ІІ ур</v>
      </c>
      <c r="P22" s="1">
        <v>2</v>
      </c>
      <c r="Q22" s="1">
        <v>3</v>
      </c>
      <c r="R22" s="1">
        <v>2</v>
      </c>
      <c r="S22" s="1">
        <v>3</v>
      </c>
      <c r="T22" s="1">
        <v>3</v>
      </c>
      <c r="U22" s="1">
        <v>3</v>
      </c>
      <c r="V22" s="6">
        <f t="shared" si="5"/>
        <v>16</v>
      </c>
      <c r="W22" s="50">
        <f t="shared" si="6"/>
        <v>2.6666666666666665</v>
      </c>
      <c r="X22" s="10" t="str">
        <f>IF(P22="","",VLOOKUP(W22,$J$93:$K$95,2,TRUE))</f>
        <v>ІІІ ур</v>
      </c>
      <c r="Y22" s="1">
        <v>3</v>
      </c>
      <c r="Z22" s="1">
        <v>3</v>
      </c>
      <c r="AA22" s="1">
        <v>3</v>
      </c>
      <c r="AB22" s="1">
        <v>3</v>
      </c>
      <c r="AC22" s="6">
        <f t="shared" si="7"/>
        <v>12</v>
      </c>
      <c r="AD22" s="50">
        <f t="shared" si="8"/>
        <v>3</v>
      </c>
      <c r="AE22" s="10" t="str">
        <f>IF(Y22="","",VLOOKUP(AD22,$J$93:$K$95,2,TRUE))</f>
        <v>ІІІ ур</v>
      </c>
      <c r="AF22" s="7">
        <f t="shared" si="9"/>
        <v>42</v>
      </c>
      <c r="AG22" s="51">
        <f t="shared" si="10"/>
        <v>2.625</v>
      </c>
      <c r="AH22" s="10" t="str">
        <f>IF(AB22="","",VLOOKUP(AG22,$J$93:$K$95,2,TRUE))</f>
        <v>ІІІ ур</v>
      </c>
    </row>
    <row r="23" spans="2:34">
      <c r="B23" s="1">
        <v>15</v>
      </c>
      <c r="C23" s="1" t="s">
        <v>97</v>
      </c>
      <c r="D23" s="1">
        <v>3</v>
      </c>
      <c r="E23" s="1">
        <v>3</v>
      </c>
      <c r="F23" s="1">
        <v>3</v>
      </c>
      <c r="G23" s="6">
        <f t="shared" si="1"/>
        <v>9</v>
      </c>
      <c r="H23" s="8">
        <f t="shared" si="2"/>
        <v>3</v>
      </c>
      <c r="I23" s="10" t="str">
        <f t="shared" si="0"/>
        <v>ІІІ ур</v>
      </c>
      <c r="J23" s="1">
        <v>3</v>
      </c>
      <c r="K23" s="1">
        <v>2</v>
      </c>
      <c r="L23" s="1">
        <v>2</v>
      </c>
      <c r="M23" s="6">
        <f t="shared" si="3"/>
        <v>7</v>
      </c>
      <c r="N23" s="50">
        <f t="shared" si="4"/>
        <v>2.3333333333333335</v>
      </c>
      <c r="O23" s="10" t="str">
        <f>IF(J23="","",VLOOKUP(N23,$J$93:$K$95,2,TRUE))</f>
        <v>ІІ ур</v>
      </c>
      <c r="P23" s="1">
        <v>2</v>
      </c>
      <c r="Q23" s="1">
        <v>3</v>
      </c>
      <c r="R23" s="1">
        <v>2</v>
      </c>
      <c r="S23" s="1">
        <v>3</v>
      </c>
      <c r="T23" s="1">
        <v>2</v>
      </c>
      <c r="U23" s="1">
        <v>3</v>
      </c>
      <c r="V23" s="6">
        <f t="shared" si="5"/>
        <v>15</v>
      </c>
      <c r="W23" s="50">
        <f t="shared" si="6"/>
        <v>2.5</v>
      </c>
      <c r="X23" s="10" t="str">
        <f>IF(P23="","",VLOOKUP(W23,$J$93:$K$95,2,TRUE))</f>
        <v>ІІ ур</v>
      </c>
      <c r="Y23" s="1">
        <v>3</v>
      </c>
      <c r="Z23" s="1">
        <v>3</v>
      </c>
      <c r="AA23" s="1">
        <v>3</v>
      </c>
      <c r="AB23" s="1">
        <v>3</v>
      </c>
      <c r="AC23" s="6">
        <f t="shared" si="7"/>
        <v>12</v>
      </c>
      <c r="AD23" s="50">
        <f t="shared" si="8"/>
        <v>3</v>
      </c>
      <c r="AE23" s="10" t="str">
        <f>IF(Y23="","",VLOOKUP(AD23,$J$93:$K$95,2,TRUE))</f>
        <v>ІІІ ур</v>
      </c>
      <c r="AF23" s="7">
        <f t="shared" si="9"/>
        <v>43</v>
      </c>
      <c r="AG23" s="51">
        <f t="shared" si="10"/>
        <v>2.6875</v>
      </c>
      <c r="AH23" s="10" t="str">
        <f>IF(AB23="","",VLOOKUP(AG23,$J$93:$K$95,2,TRUE))</f>
        <v>ІІІ ур</v>
      </c>
    </row>
    <row r="24" spans="2:34">
      <c r="B24" s="1">
        <v>16</v>
      </c>
      <c r="C24" s="1" t="s">
        <v>98</v>
      </c>
      <c r="D24" s="1">
        <v>2</v>
      </c>
      <c r="E24" s="1">
        <v>2</v>
      </c>
      <c r="F24" s="1">
        <v>2</v>
      </c>
      <c r="G24" s="6">
        <f t="shared" si="1"/>
        <v>6</v>
      </c>
      <c r="H24" s="8">
        <f t="shared" si="2"/>
        <v>2</v>
      </c>
      <c r="I24" s="10" t="str">
        <f t="shared" si="0"/>
        <v>ІІ ур</v>
      </c>
      <c r="J24" s="1">
        <v>2</v>
      </c>
      <c r="K24" s="1">
        <v>2</v>
      </c>
      <c r="L24" s="1">
        <v>2</v>
      </c>
      <c r="M24" s="6">
        <f t="shared" si="3"/>
        <v>6</v>
      </c>
      <c r="N24" s="8">
        <f t="shared" si="4"/>
        <v>2</v>
      </c>
      <c r="O24" s="10" t="str">
        <f>IF(J24="","",VLOOKUP(N24,$J$93:$K$95,2,TRUE))</f>
        <v>ІІ ур</v>
      </c>
      <c r="P24" s="1">
        <v>2</v>
      </c>
      <c r="Q24" s="1">
        <v>3</v>
      </c>
      <c r="R24" s="1">
        <v>2</v>
      </c>
      <c r="S24" s="1">
        <v>3</v>
      </c>
      <c r="T24" s="1">
        <v>2</v>
      </c>
      <c r="U24" s="1">
        <v>3</v>
      </c>
      <c r="V24" s="6">
        <f t="shared" si="5"/>
        <v>15</v>
      </c>
      <c r="W24" s="50">
        <f t="shared" si="6"/>
        <v>2.5</v>
      </c>
      <c r="X24" s="10" t="str">
        <f>IF(P24="","",VLOOKUP(W24,$J$93:$K$95,2,TRUE))</f>
        <v>ІІ ур</v>
      </c>
      <c r="Y24" s="1">
        <v>2</v>
      </c>
      <c r="Z24" s="1">
        <v>3</v>
      </c>
      <c r="AA24" s="1">
        <v>3</v>
      </c>
      <c r="AB24" s="1">
        <v>3</v>
      </c>
      <c r="AC24" s="6">
        <f t="shared" si="7"/>
        <v>11</v>
      </c>
      <c r="AD24" s="50">
        <f t="shared" si="8"/>
        <v>2.75</v>
      </c>
      <c r="AE24" s="10" t="str">
        <f>IF(Y24="","",VLOOKUP(AD24,$J$93:$K$95,2,TRUE))</f>
        <v>ІІІ ур</v>
      </c>
      <c r="AF24" s="7">
        <f t="shared" si="9"/>
        <v>38</v>
      </c>
      <c r="AG24" s="51">
        <f t="shared" si="10"/>
        <v>2.375</v>
      </c>
      <c r="AH24" s="10" t="str">
        <f>IF(AB24="","",VLOOKUP(AG24,$J$93:$K$95,2,TRUE))</f>
        <v>ІІ ур</v>
      </c>
    </row>
    <row r="25" spans="2:34">
      <c r="B25" s="1">
        <v>17</v>
      </c>
      <c r="C25" s="1" t="s">
        <v>99</v>
      </c>
      <c r="D25" s="1">
        <v>2</v>
      </c>
      <c r="E25" s="1">
        <v>2</v>
      </c>
      <c r="F25" s="1">
        <v>2</v>
      </c>
      <c r="G25" s="6">
        <f t="shared" si="1"/>
        <v>6</v>
      </c>
      <c r="H25" s="8">
        <f t="shared" si="2"/>
        <v>2</v>
      </c>
      <c r="I25" s="10" t="str">
        <f t="shared" si="0"/>
        <v>ІІ ур</v>
      </c>
      <c r="J25" s="1">
        <v>2</v>
      </c>
      <c r="K25" s="1">
        <v>2</v>
      </c>
      <c r="L25" s="1">
        <v>2</v>
      </c>
      <c r="M25" s="6">
        <f t="shared" si="3"/>
        <v>6</v>
      </c>
      <c r="N25" s="8">
        <f t="shared" si="4"/>
        <v>2</v>
      </c>
      <c r="O25" s="10" t="str">
        <f>IF(J25="","",VLOOKUP(N25,$J$93:$K$95,2,TRUE))</f>
        <v>ІІ ур</v>
      </c>
      <c r="P25" s="1">
        <v>2</v>
      </c>
      <c r="Q25" s="1">
        <v>3</v>
      </c>
      <c r="R25" s="1">
        <v>2</v>
      </c>
      <c r="S25" s="1">
        <v>3</v>
      </c>
      <c r="T25" s="1">
        <v>2</v>
      </c>
      <c r="U25" s="1">
        <v>3</v>
      </c>
      <c r="V25" s="6">
        <f t="shared" si="5"/>
        <v>15</v>
      </c>
      <c r="W25" s="50">
        <f t="shared" si="6"/>
        <v>2.5</v>
      </c>
      <c r="X25" s="10" t="str">
        <f>IF(P25="","",VLOOKUP(W25,$J$93:$K$95,2,TRUE))</f>
        <v>ІІ ур</v>
      </c>
      <c r="Y25" s="1">
        <v>3</v>
      </c>
      <c r="Z25" s="1">
        <v>3</v>
      </c>
      <c r="AA25" s="1">
        <v>2</v>
      </c>
      <c r="AB25" s="1">
        <v>3</v>
      </c>
      <c r="AC25" s="6">
        <f t="shared" si="7"/>
        <v>11</v>
      </c>
      <c r="AD25" s="50">
        <f t="shared" si="8"/>
        <v>2.75</v>
      </c>
      <c r="AE25" s="10" t="str">
        <f>IF(Y25="","",VLOOKUP(AD25,$J$93:$K$95,2,TRUE))</f>
        <v>ІІІ ур</v>
      </c>
      <c r="AF25" s="7">
        <f t="shared" si="9"/>
        <v>38</v>
      </c>
      <c r="AG25" s="51">
        <f t="shared" si="10"/>
        <v>2.375</v>
      </c>
      <c r="AH25" s="10" t="str">
        <f>IF(AB25="","",VLOOKUP(AG25,$J$93:$K$95,2,TRUE))</f>
        <v>ІІ ур</v>
      </c>
    </row>
    <row r="26" spans="2:34">
      <c r="B26" s="1">
        <v>18</v>
      </c>
      <c r="C26" s="1" t="s">
        <v>108</v>
      </c>
      <c r="D26" s="1">
        <v>2</v>
      </c>
      <c r="E26" s="1">
        <v>2</v>
      </c>
      <c r="F26" s="1">
        <v>2</v>
      </c>
      <c r="G26" s="6">
        <f t="shared" si="1"/>
        <v>6</v>
      </c>
      <c r="H26" s="8">
        <f t="shared" si="2"/>
        <v>2</v>
      </c>
      <c r="I26" s="10" t="str">
        <f t="shared" si="0"/>
        <v>ІІ ур</v>
      </c>
      <c r="J26" s="1">
        <v>3</v>
      </c>
      <c r="K26" s="1">
        <v>2</v>
      </c>
      <c r="L26" s="1">
        <v>2</v>
      </c>
      <c r="M26" s="6">
        <f t="shared" si="3"/>
        <v>7</v>
      </c>
      <c r="N26" s="50">
        <f t="shared" si="4"/>
        <v>2.3333333333333335</v>
      </c>
      <c r="O26" s="10" t="str">
        <f>IF(J26="","",VLOOKUP(N26,$J$93:$K$95,2,TRUE))</f>
        <v>ІІ ур</v>
      </c>
      <c r="P26" s="1">
        <v>2</v>
      </c>
      <c r="Q26" s="1">
        <v>3</v>
      </c>
      <c r="R26" s="1">
        <v>2</v>
      </c>
      <c r="S26" s="1">
        <v>3</v>
      </c>
      <c r="T26" s="1">
        <v>3</v>
      </c>
      <c r="U26" s="1">
        <v>3</v>
      </c>
      <c r="V26" s="6">
        <f t="shared" si="5"/>
        <v>16</v>
      </c>
      <c r="W26" s="50">
        <f t="shared" si="6"/>
        <v>2.6666666666666665</v>
      </c>
      <c r="X26" s="10" t="str">
        <f>IF(P26="","",VLOOKUP(W26,$J$93:$K$95,2,TRUE))</f>
        <v>ІІІ ур</v>
      </c>
      <c r="Y26" s="1">
        <v>3</v>
      </c>
      <c r="Z26" s="1">
        <v>3</v>
      </c>
      <c r="AA26" s="1">
        <v>3</v>
      </c>
      <c r="AB26" s="1">
        <v>3</v>
      </c>
      <c r="AC26" s="6">
        <f t="shared" si="7"/>
        <v>12</v>
      </c>
      <c r="AD26" s="50">
        <f t="shared" si="8"/>
        <v>3</v>
      </c>
      <c r="AE26" s="10" t="str">
        <f>IF(Y26="","",VLOOKUP(AD26,$J$93:$K$95,2,TRUE))</f>
        <v>ІІІ ур</v>
      </c>
      <c r="AF26" s="7">
        <f t="shared" si="9"/>
        <v>41</v>
      </c>
      <c r="AG26" s="51">
        <f t="shared" si="10"/>
        <v>2.5625</v>
      </c>
      <c r="AH26" s="10" t="str">
        <f>IF(AB26="","",VLOOKUP(AG26,$J$93:$K$95,2,TRUE))</f>
        <v>ІІ ур</v>
      </c>
    </row>
    <row r="27" spans="2:34">
      <c r="B27" s="1">
        <v>19</v>
      </c>
      <c r="C27" s="1" t="s">
        <v>109</v>
      </c>
      <c r="D27" s="1">
        <v>3</v>
      </c>
      <c r="E27" s="1">
        <v>2</v>
      </c>
      <c r="F27" s="1">
        <v>2</v>
      </c>
      <c r="G27" s="6">
        <f t="shared" si="1"/>
        <v>7</v>
      </c>
      <c r="H27" s="50">
        <f t="shared" si="2"/>
        <v>2.3333333333333335</v>
      </c>
      <c r="I27" s="10" t="str">
        <f t="shared" si="0"/>
        <v>ІІ ур</v>
      </c>
      <c r="J27" s="1">
        <v>2</v>
      </c>
      <c r="K27" s="1">
        <v>2</v>
      </c>
      <c r="L27" s="1">
        <v>2</v>
      </c>
      <c r="M27" s="6">
        <f t="shared" si="3"/>
        <v>6</v>
      </c>
      <c r="N27" s="8">
        <f t="shared" si="4"/>
        <v>2</v>
      </c>
      <c r="O27" s="10" t="str">
        <f>IF(J27="","",VLOOKUP(N27,$J$93:$K$95,2,TRUE))</f>
        <v>ІІ ур</v>
      </c>
      <c r="P27" s="1">
        <v>2</v>
      </c>
      <c r="Q27" s="1">
        <v>3</v>
      </c>
      <c r="R27" s="1">
        <v>2</v>
      </c>
      <c r="S27" s="1">
        <v>3</v>
      </c>
      <c r="T27" s="1">
        <v>2</v>
      </c>
      <c r="U27" s="1">
        <v>3</v>
      </c>
      <c r="V27" s="6">
        <f t="shared" si="5"/>
        <v>15</v>
      </c>
      <c r="W27" s="50">
        <f t="shared" si="6"/>
        <v>2.5</v>
      </c>
      <c r="X27" s="10" t="str">
        <f>IF(P27="","",VLOOKUP(W27,$J$93:$K$95,2,TRUE))</f>
        <v>ІІ ур</v>
      </c>
      <c r="Y27" s="1">
        <v>3</v>
      </c>
      <c r="Z27" s="1">
        <v>3</v>
      </c>
      <c r="AA27" s="1">
        <v>3</v>
      </c>
      <c r="AB27" s="1">
        <v>3</v>
      </c>
      <c r="AC27" s="6">
        <f t="shared" si="7"/>
        <v>12</v>
      </c>
      <c r="AD27" s="50">
        <f t="shared" si="8"/>
        <v>3</v>
      </c>
      <c r="AE27" s="10" t="str">
        <f>IF(Y27="","",VLOOKUP(AD27,$J$93:$K$95,2,TRUE))</f>
        <v>ІІІ ур</v>
      </c>
      <c r="AF27" s="7">
        <f t="shared" si="9"/>
        <v>40</v>
      </c>
      <c r="AG27" s="51">
        <f t="shared" si="10"/>
        <v>2.5</v>
      </c>
      <c r="AH27" s="10" t="str">
        <f>IF(AB27="","",VLOOKUP(AG27,$J$93:$K$95,2,TRUE))</f>
        <v>ІІ ур</v>
      </c>
    </row>
    <row r="28" spans="2:34">
      <c r="B28" s="1">
        <v>20</v>
      </c>
      <c r="C28" s="1" t="s">
        <v>110</v>
      </c>
      <c r="D28" s="1">
        <v>3</v>
      </c>
      <c r="E28" s="1">
        <v>3</v>
      </c>
      <c r="F28" s="1">
        <v>2</v>
      </c>
      <c r="G28" s="6">
        <f t="shared" si="1"/>
        <v>8</v>
      </c>
      <c r="H28" s="50">
        <f t="shared" si="2"/>
        <v>2.6666666666666665</v>
      </c>
      <c r="I28" s="10" t="str">
        <f t="shared" si="0"/>
        <v>ІІІ ур</v>
      </c>
      <c r="J28" s="1">
        <v>3</v>
      </c>
      <c r="K28" s="1">
        <v>2</v>
      </c>
      <c r="L28" s="1">
        <v>2</v>
      </c>
      <c r="M28" s="6">
        <f t="shared" si="3"/>
        <v>7</v>
      </c>
      <c r="N28" s="50">
        <f t="shared" si="4"/>
        <v>2.3333333333333335</v>
      </c>
      <c r="O28" s="10" t="str">
        <f>IF(J28="","",VLOOKUP(N28,$J$93:$K$95,2,TRUE))</f>
        <v>ІІ ур</v>
      </c>
      <c r="P28" s="1">
        <v>2</v>
      </c>
      <c r="Q28" s="1">
        <v>3</v>
      </c>
      <c r="R28" s="1">
        <v>2</v>
      </c>
      <c r="S28" s="1">
        <v>3</v>
      </c>
      <c r="T28" s="1">
        <v>3</v>
      </c>
      <c r="U28" s="1">
        <v>3</v>
      </c>
      <c r="V28" s="6">
        <f t="shared" si="5"/>
        <v>16</v>
      </c>
      <c r="W28" s="50">
        <f t="shared" si="6"/>
        <v>2.6666666666666665</v>
      </c>
      <c r="X28" s="10" t="str">
        <f>IF(P28="","",VLOOKUP(W28,$J$93:$K$95,2,TRUE))</f>
        <v>ІІІ ур</v>
      </c>
      <c r="Y28" s="1">
        <v>2</v>
      </c>
      <c r="Z28" s="1">
        <v>3</v>
      </c>
      <c r="AA28" s="1">
        <v>3</v>
      </c>
      <c r="AB28" s="1">
        <v>3</v>
      </c>
      <c r="AC28" s="6">
        <f t="shared" si="7"/>
        <v>11</v>
      </c>
      <c r="AD28" s="50">
        <f t="shared" si="8"/>
        <v>2.75</v>
      </c>
      <c r="AE28" s="10" t="str">
        <f>IF(Y28="","",VLOOKUP(AD28,$J$93:$K$95,2,TRUE))</f>
        <v>ІІІ ур</v>
      </c>
      <c r="AF28" s="7">
        <f t="shared" si="9"/>
        <v>42</v>
      </c>
      <c r="AG28" s="51">
        <f t="shared" si="10"/>
        <v>2.625</v>
      </c>
      <c r="AH28" s="10" t="str">
        <f>IF(AB28="","",VLOOKUP(AG28,$J$93:$K$95,2,TRUE))</f>
        <v>ІІІ ур</v>
      </c>
    </row>
    <row r="29" spans="2:34">
      <c r="B29" s="1">
        <v>21</v>
      </c>
      <c r="C29" s="15" t="s">
        <v>111</v>
      </c>
      <c r="D29" s="1">
        <v>2</v>
      </c>
      <c r="E29" s="1">
        <v>2</v>
      </c>
      <c r="F29" s="1">
        <v>2</v>
      </c>
      <c r="G29" s="6">
        <f t="shared" si="1"/>
        <v>6</v>
      </c>
      <c r="H29" s="8">
        <f t="shared" si="2"/>
        <v>2</v>
      </c>
      <c r="I29" s="10" t="str">
        <f t="shared" si="0"/>
        <v>ІІ ур</v>
      </c>
      <c r="J29" s="1">
        <v>2</v>
      </c>
      <c r="K29" s="1">
        <v>2</v>
      </c>
      <c r="L29" s="1">
        <v>2</v>
      </c>
      <c r="M29" s="6">
        <f t="shared" si="3"/>
        <v>6</v>
      </c>
      <c r="N29" s="8">
        <f t="shared" si="4"/>
        <v>2</v>
      </c>
      <c r="O29" s="10" t="str">
        <f>IF(J29="","",VLOOKUP(N29,$J$93:$K$95,2,TRUE))</f>
        <v>ІІ ур</v>
      </c>
      <c r="P29" s="1">
        <v>2</v>
      </c>
      <c r="Q29" s="1">
        <v>3</v>
      </c>
      <c r="R29" s="1">
        <v>2</v>
      </c>
      <c r="S29" s="1">
        <v>3</v>
      </c>
      <c r="T29" s="1">
        <v>3</v>
      </c>
      <c r="U29" s="1">
        <v>3</v>
      </c>
      <c r="V29" s="6">
        <f t="shared" si="5"/>
        <v>16</v>
      </c>
      <c r="W29" s="50">
        <f t="shared" si="6"/>
        <v>2.6666666666666665</v>
      </c>
      <c r="X29" s="10" t="str">
        <f>IF(P29="","",VLOOKUP(W29,$J$93:$K$95,2,TRUE))</f>
        <v>ІІІ ур</v>
      </c>
      <c r="Y29" s="1">
        <v>3</v>
      </c>
      <c r="Z29" s="1">
        <v>3</v>
      </c>
      <c r="AA29" s="1">
        <v>3</v>
      </c>
      <c r="AB29" s="1">
        <v>3</v>
      </c>
      <c r="AC29" s="6">
        <f t="shared" si="7"/>
        <v>12</v>
      </c>
      <c r="AD29" s="50">
        <f t="shared" si="8"/>
        <v>3</v>
      </c>
      <c r="AE29" s="10" t="str">
        <f>IF(Y29="","",VLOOKUP(AD29,$J$93:$K$95,2,TRUE))</f>
        <v>ІІІ ур</v>
      </c>
      <c r="AF29" s="7">
        <f t="shared" si="9"/>
        <v>40</v>
      </c>
      <c r="AG29" s="51">
        <f t="shared" si="10"/>
        <v>2.5</v>
      </c>
      <c r="AH29" s="10" t="str">
        <f>IF(AB29="","",VLOOKUP(AG29,$J$93:$K$95,2,TRUE))</f>
        <v>ІІ ур</v>
      </c>
    </row>
    <row r="30" spans="2:34">
      <c r="B30" s="1">
        <v>22</v>
      </c>
      <c r="C30" s="1" t="s">
        <v>101</v>
      </c>
      <c r="D30" s="1">
        <v>2</v>
      </c>
      <c r="E30" s="1">
        <v>3</v>
      </c>
      <c r="F30" s="1">
        <v>2</v>
      </c>
      <c r="G30" s="6">
        <f t="shared" si="1"/>
        <v>7</v>
      </c>
      <c r="H30" s="50">
        <f t="shared" si="2"/>
        <v>2.3333333333333335</v>
      </c>
      <c r="I30" s="10" t="str">
        <f t="shared" si="0"/>
        <v>ІІ ур</v>
      </c>
      <c r="J30" s="1">
        <v>3</v>
      </c>
      <c r="K30" s="1">
        <v>2</v>
      </c>
      <c r="L30" s="1">
        <v>2</v>
      </c>
      <c r="M30" s="6">
        <f t="shared" si="3"/>
        <v>7</v>
      </c>
      <c r="N30" s="50">
        <f t="shared" si="4"/>
        <v>2.3333333333333335</v>
      </c>
      <c r="O30" s="10" t="str">
        <f>IF(J30="","",VLOOKUP(N30,$J$93:$K$95,2,TRUE))</f>
        <v>ІІ ур</v>
      </c>
      <c r="P30" s="1">
        <v>2</v>
      </c>
      <c r="Q30" s="1">
        <v>3</v>
      </c>
      <c r="R30" s="1">
        <v>2</v>
      </c>
      <c r="S30" s="1">
        <v>3</v>
      </c>
      <c r="T30" s="1">
        <v>2</v>
      </c>
      <c r="U30" s="1">
        <v>3</v>
      </c>
      <c r="V30" s="6">
        <f t="shared" si="5"/>
        <v>15</v>
      </c>
      <c r="W30" s="50">
        <f t="shared" si="6"/>
        <v>2.5</v>
      </c>
      <c r="X30" s="10" t="str">
        <f>IF(P30="","",VLOOKUP(W30,$J$93:$K$95,2,TRUE))</f>
        <v>ІІ ур</v>
      </c>
      <c r="Y30" s="1">
        <v>3</v>
      </c>
      <c r="Z30" s="1">
        <v>3</v>
      </c>
      <c r="AA30" s="1">
        <v>2</v>
      </c>
      <c r="AB30" s="1">
        <v>3</v>
      </c>
      <c r="AC30" s="6">
        <f t="shared" si="7"/>
        <v>11</v>
      </c>
      <c r="AD30" s="50">
        <f t="shared" si="8"/>
        <v>2.75</v>
      </c>
      <c r="AE30" s="10" t="str">
        <f>IF(Y30="","",VLOOKUP(AD30,$J$93:$K$95,2,TRUE))</f>
        <v>ІІІ ур</v>
      </c>
      <c r="AF30" s="7">
        <f t="shared" si="9"/>
        <v>40</v>
      </c>
      <c r="AG30" s="51">
        <f t="shared" si="10"/>
        <v>2.5</v>
      </c>
      <c r="AH30" s="10" t="str">
        <f>IF(AB30="","",VLOOKUP(AG30,$J$93:$K$95,2,TRUE))</f>
        <v>ІІ ур</v>
      </c>
    </row>
    <row r="31" spans="2:34">
      <c r="B31" s="1">
        <v>23</v>
      </c>
      <c r="C31" s="1" t="s">
        <v>100</v>
      </c>
      <c r="D31" s="1">
        <v>3</v>
      </c>
      <c r="E31" s="1">
        <v>3</v>
      </c>
      <c r="F31" s="1">
        <v>2</v>
      </c>
      <c r="G31" s="6">
        <f t="shared" si="1"/>
        <v>8</v>
      </c>
      <c r="H31" s="50">
        <f t="shared" si="2"/>
        <v>2.6666666666666665</v>
      </c>
      <c r="I31" s="10" t="str">
        <f t="shared" si="0"/>
        <v>ІІІ ур</v>
      </c>
      <c r="J31" s="1">
        <v>3</v>
      </c>
      <c r="K31" s="1">
        <v>2</v>
      </c>
      <c r="L31" s="1">
        <v>3</v>
      </c>
      <c r="M31" s="6">
        <f t="shared" si="3"/>
        <v>8</v>
      </c>
      <c r="N31" s="50">
        <f t="shared" si="4"/>
        <v>2.6666666666666665</v>
      </c>
      <c r="O31" s="10" t="str">
        <f>IF(J31="","",VLOOKUP(N31,$J$93:$K$95,2,TRUE))</f>
        <v>ІІІ ур</v>
      </c>
      <c r="P31" s="1">
        <v>2</v>
      </c>
      <c r="Q31" s="1">
        <v>3</v>
      </c>
      <c r="R31" s="1">
        <v>2</v>
      </c>
      <c r="S31" s="1">
        <v>3</v>
      </c>
      <c r="T31" s="1">
        <v>3</v>
      </c>
      <c r="U31" s="1">
        <v>3</v>
      </c>
      <c r="V31" s="6">
        <f t="shared" si="5"/>
        <v>16</v>
      </c>
      <c r="W31" s="50">
        <f t="shared" si="6"/>
        <v>2.6666666666666665</v>
      </c>
      <c r="X31" s="10" t="str">
        <f>IF(P31="","",VLOOKUP(W31,$J$93:$K$95,2,TRUE))</f>
        <v>ІІІ ур</v>
      </c>
      <c r="Y31" s="1">
        <v>3</v>
      </c>
      <c r="Z31" s="1">
        <v>3</v>
      </c>
      <c r="AA31" s="1">
        <v>3</v>
      </c>
      <c r="AB31" s="1">
        <v>3</v>
      </c>
      <c r="AC31" s="6">
        <f t="shared" si="7"/>
        <v>12</v>
      </c>
      <c r="AD31" s="50">
        <f t="shared" si="8"/>
        <v>3</v>
      </c>
      <c r="AE31" s="10" t="str">
        <f>IF(Y31="","",VLOOKUP(AD31,$J$93:$K$95,2,TRUE))</f>
        <v>ІІІ ур</v>
      </c>
      <c r="AF31" s="7">
        <f t="shared" si="9"/>
        <v>44</v>
      </c>
      <c r="AG31" s="51">
        <f t="shared" si="10"/>
        <v>2.75</v>
      </c>
      <c r="AH31" s="10" t="str">
        <f>IF(AB31="","",VLOOKUP(AG31,$J$93:$K$95,2,TRUE))</f>
        <v>ІІІ ур</v>
      </c>
    </row>
    <row r="32" spans="2:34">
      <c r="B32" s="32"/>
      <c r="C32" s="32"/>
      <c r="D32" s="28"/>
      <c r="E32" s="29"/>
      <c r="F32" s="29"/>
      <c r="G32" s="30"/>
      <c r="H32" s="1" t="s">
        <v>16</v>
      </c>
      <c r="I32" s="12" t="s">
        <v>11</v>
      </c>
      <c r="J32" s="28"/>
      <c r="K32" s="29"/>
      <c r="L32" s="29"/>
      <c r="M32" s="30"/>
      <c r="N32" s="1" t="s">
        <v>16</v>
      </c>
      <c r="O32" s="12" t="s">
        <v>11</v>
      </c>
      <c r="P32" s="28"/>
      <c r="Q32" s="29"/>
      <c r="R32" s="29"/>
      <c r="S32" s="29"/>
      <c r="T32" s="29"/>
      <c r="U32" s="29"/>
      <c r="V32" s="30"/>
      <c r="W32" s="1" t="s">
        <v>16</v>
      </c>
      <c r="X32" s="12" t="s">
        <v>11</v>
      </c>
      <c r="Y32" s="28"/>
      <c r="Z32" s="29"/>
      <c r="AA32" s="29"/>
      <c r="AB32" s="29"/>
      <c r="AC32" s="30"/>
      <c r="AD32" s="1" t="s">
        <v>16</v>
      </c>
      <c r="AE32" s="12" t="s">
        <v>11</v>
      </c>
      <c r="AF32" s="2"/>
      <c r="AG32" s="2"/>
      <c r="AH32" s="2"/>
    </row>
    <row r="33" spans="2:34">
      <c r="B33" s="33"/>
      <c r="C33" s="33"/>
      <c r="D33" s="28" t="s">
        <v>20</v>
      </c>
      <c r="E33" s="29"/>
      <c r="F33" s="29"/>
      <c r="G33" s="30"/>
      <c r="H33" s="11">
        <v>23</v>
      </c>
      <c r="I33" s="11">
        <v>100</v>
      </c>
      <c r="J33" s="28" t="s">
        <v>20</v>
      </c>
      <c r="K33" s="29"/>
      <c r="L33" s="29"/>
      <c r="M33" s="30"/>
      <c r="N33" s="11">
        <v>23</v>
      </c>
      <c r="O33" s="11">
        <v>100</v>
      </c>
      <c r="P33" s="28" t="s">
        <v>20</v>
      </c>
      <c r="Q33" s="29"/>
      <c r="R33" s="29"/>
      <c r="S33" s="29"/>
      <c r="T33" s="29"/>
      <c r="U33" s="29"/>
      <c r="V33" s="30"/>
      <c r="W33" s="11">
        <v>23</v>
      </c>
      <c r="X33" s="11">
        <v>100</v>
      </c>
      <c r="Y33" s="28" t="s">
        <v>20</v>
      </c>
      <c r="Z33" s="29"/>
      <c r="AA33" s="29"/>
      <c r="AB33" s="29"/>
      <c r="AC33" s="30"/>
      <c r="AD33" s="11">
        <v>23</v>
      </c>
      <c r="AE33" s="11">
        <v>100</v>
      </c>
      <c r="AF33" s="2"/>
      <c r="AG33" s="2"/>
      <c r="AH33" s="2"/>
    </row>
    <row r="34" spans="2:34">
      <c r="B34" s="33"/>
      <c r="C34" s="33"/>
      <c r="D34" s="28" t="s">
        <v>24</v>
      </c>
      <c r="E34" s="29"/>
      <c r="F34" s="29"/>
      <c r="G34" s="30"/>
      <c r="H34" s="13">
        <v>0</v>
      </c>
      <c r="I34" s="3">
        <f>(H34/H33)*100</f>
        <v>0</v>
      </c>
      <c r="J34" s="28" t="s">
        <v>24</v>
      </c>
      <c r="K34" s="29"/>
      <c r="L34" s="29"/>
      <c r="M34" s="30"/>
      <c r="N34" s="13">
        <v>0</v>
      </c>
      <c r="O34" s="3">
        <f>(N34/N33)*100</f>
        <v>0</v>
      </c>
      <c r="P34" s="28" t="s">
        <v>24</v>
      </c>
      <c r="Q34" s="29"/>
      <c r="R34" s="29"/>
      <c r="S34" s="29"/>
      <c r="T34" s="29"/>
      <c r="U34" s="29"/>
      <c r="V34" s="30"/>
      <c r="W34" s="13">
        <v>0</v>
      </c>
      <c r="X34" s="3">
        <f>(W34/W33)*100</f>
        <v>0</v>
      </c>
      <c r="Y34" s="28" t="s">
        <v>24</v>
      </c>
      <c r="Z34" s="29"/>
      <c r="AA34" s="29"/>
      <c r="AB34" s="29"/>
      <c r="AC34" s="30"/>
      <c r="AD34" s="13">
        <v>0</v>
      </c>
      <c r="AE34" s="3">
        <f>(AD34/AD33)*100</f>
        <v>0</v>
      </c>
      <c r="AF34" s="2"/>
      <c r="AG34" s="2"/>
      <c r="AH34" s="2"/>
    </row>
    <row r="35" spans="2:34">
      <c r="B35" s="33"/>
      <c r="C35" s="33"/>
      <c r="D35" s="28" t="s">
        <v>25</v>
      </c>
      <c r="E35" s="29"/>
      <c r="F35" s="29"/>
      <c r="G35" s="30"/>
      <c r="H35" s="13">
        <v>16</v>
      </c>
      <c r="I35" s="49">
        <f>(H35/H33)*100</f>
        <v>69.565217391304344</v>
      </c>
      <c r="J35" s="28" t="s">
        <v>25</v>
      </c>
      <c r="K35" s="29"/>
      <c r="L35" s="29"/>
      <c r="M35" s="30"/>
      <c r="N35" s="13">
        <v>22</v>
      </c>
      <c r="O35" s="49">
        <f>(N35/N33)*100</f>
        <v>95.652173913043484</v>
      </c>
      <c r="P35" s="28" t="s">
        <v>25</v>
      </c>
      <c r="Q35" s="29"/>
      <c r="R35" s="29"/>
      <c r="S35" s="29"/>
      <c r="T35" s="29"/>
      <c r="U35" s="29"/>
      <c r="V35" s="30"/>
      <c r="W35" s="13">
        <v>8</v>
      </c>
      <c r="X35" s="49">
        <f>(W35/W33)*100</f>
        <v>34.782608695652172</v>
      </c>
      <c r="Y35" s="28" t="s">
        <v>25</v>
      </c>
      <c r="Z35" s="29"/>
      <c r="AA35" s="29"/>
      <c r="AB35" s="29"/>
      <c r="AC35" s="30"/>
      <c r="AD35" s="13">
        <v>5</v>
      </c>
      <c r="AE35" s="49">
        <f>(AD35/AD33)*100</f>
        <v>21.739130434782609</v>
      </c>
      <c r="AF35" s="2"/>
      <c r="AG35" s="2"/>
      <c r="AH35" s="2"/>
    </row>
    <row r="36" spans="2:34">
      <c r="B36" s="33"/>
      <c r="C36" s="33"/>
      <c r="D36" s="28" t="s">
        <v>26</v>
      </c>
      <c r="E36" s="29"/>
      <c r="F36" s="29"/>
      <c r="G36" s="30"/>
      <c r="H36" s="13">
        <v>7</v>
      </c>
      <c r="I36" s="49">
        <v>26.111000000000001</v>
      </c>
      <c r="J36" s="28" t="s">
        <v>26</v>
      </c>
      <c r="K36" s="29"/>
      <c r="L36" s="29"/>
      <c r="M36" s="30"/>
      <c r="N36" s="13">
        <v>1</v>
      </c>
      <c r="O36" s="49">
        <f>(N36/N33)*100</f>
        <v>4.3478260869565215</v>
      </c>
      <c r="P36" s="28" t="s">
        <v>26</v>
      </c>
      <c r="Q36" s="29"/>
      <c r="R36" s="29"/>
      <c r="S36" s="29"/>
      <c r="T36" s="29"/>
      <c r="U36" s="29"/>
      <c r="V36" s="30"/>
      <c r="W36" s="13">
        <v>15</v>
      </c>
      <c r="X36" s="49">
        <f>(W36/W33)*100</f>
        <v>65.217391304347828</v>
      </c>
      <c r="Y36" s="28" t="s">
        <v>26</v>
      </c>
      <c r="Z36" s="29"/>
      <c r="AA36" s="29"/>
      <c r="AB36" s="29"/>
      <c r="AC36" s="30"/>
      <c r="AD36" s="13">
        <v>18</v>
      </c>
      <c r="AE36" s="49">
        <f>(AD36/AD33)*100</f>
        <v>78.260869565217391</v>
      </c>
      <c r="AF36" s="2"/>
      <c r="AG36" s="2"/>
      <c r="AH36" s="2"/>
    </row>
    <row r="37" spans="2:34">
      <c r="B37" s="33"/>
      <c r="C37" s="33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30"/>
      <c r="AG37" s="1" t="s">
        <v>16</v>
      </c>
      <c r="AH37" s="12" t="s">
        <v>11</v>
      </c>
    </row>
    <row r="38" spans="2:34">
      <c r="B38" s="33"/>
      <c r="C38" s="33"/>
      <c r="D38" s="35" t="s">
        <v>21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7"/>
      <c r="AG38" s="11">
        <v>23</v>
      </c>
      <c r="AH38" s="11">
        <v>100</v>
      </c>
    </row>
    <row r="39" spans="2:34">
      <c r="B39" s="33"/>
      <c r="C39" s="33"/>
      <c r="D39" s="31" t="s">
        <v>27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13">
        <v>0</v>
      </c>
      <c r="AH39" s="3">
        <f>(AG39/AG38)*100</f>
        <v>0</v>
      </c>
    </row>
    <row r="40" spans="2:34">
      <c r="B40" s="33"/>
      <c r="C40" s="33"/>
      <c r="D40" s="31" t="s">
        <v>22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13">
        <v>15</v>
      </c>
      <c r="AH40" s="49">
        <f>(AG40/AG38)*100</f>
        <v>65.217391304347828</v>
      </c>
    </row>
    <row r="41" spans="2:34">
      <c r="B41" s="34"/>
      <c r="C41" s="34"/>
      <c r="D41" s="31" t="s">
        <v>23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13">
        <v>8</v>
      </c>
      <c r="AH41" s="49">
        <f>(AG41/AG38)*100</f>
        <v>34.782608695652172</v>
      </c>
    </row>
    <row r="93" spans="10:11">
      <c r="J93">
        <v>1</v>
      </c>
      <c r="K93" t="s">
        <v>17</v>
      </c>
    </row>
    <row r="94" spans="10:11">
      <c r="J94">
        <v>1.6</v>
      </c>
      <c r="K94" t="s">
        <v>18</v>
      </c>
    </row>
    <row r="95" spans="10:11">
      <c r="J95">
        <v>2.6</v>
      </c>
      <c r="K95" t="s">
        <v>19</v>
      </c>
    </row>
  </sheetData>
  <mergeCells count="52">
    <mergeCell ref="Y32:AC32"/>
    <mergeCell ref="Y33:AC33"/>
    <mergeCell ref="Y34:AC34"/>
    <mergeCell ref="Y35:AC35"/>
    <mergeCell ref="Y36:AC36"/>
    <mergeCell ref="D36:G36"/>
    <mergeCell ref="J34:M34"/>
    <mergeCell ref="J35:M35"/>
    <mergeCell ref="P34:V34"/>
    <mergeCell ref="P35:V35"/>
    <mergeCell ref="P36:V36"/>
    <mergeCell ref="X7:X8"/>
    <mergeCell ref="AC7:AC8"/>
    <mergeCell ref="AD7:AD8"/>
    <mergeCell ref="AE7:AE8"/>
    <mergeCell ref="I7:I8"/>
    <mergeCell ref="M7:M8"/>
    <mergeCell ref="N7:N8"/>
    <mergeCell ref="O7:O8"/>
    <mergeCell ref="W7:W8"/>
    <mergeCell ref="D37:AF37"/>
    <mergeCell ref="D39:AF39"/>
    <mergeCell ref="D40:AF40"/>
    <mergeCell ref="D41:AF41"/>
    <mergeCell ref="B32:B41"/>
    <mergeCell ref="C32:C41"/>
    <mergeCell ref="D32:G32"/>
    <mergeCell ref="D33:G33"/>
    <mergeCell ref="J32:M32"/>
    <mergeCell ref="J33:M33"/>
    <mergeCell ref="J36:M36"/>
    <mergeCell ref="D38:AF38"/>
    <mergeCell ref="P32:V32"/>
    <mergeCell ref="P33:V33"/>
    <mergeCell ref="D34:G34"/>
    <mergeCell ref="D35:G35"/>
    <mergeCell ref="A2:AI2"/>
    <mergeCell ref="A3:AI3"/>
    <mergeCell ref="A4:AI4"/>
    <mergeCell ref="B6:AH6"/>
    <mergeCell ref="B7:B8"/>
    <mergeCell ref="C7:C8"/>
    <mergeCell ref="D7:F7"/>
    <mergeCell ref="J7:L7"/>
    <mergeCell ref="P7:U7"/>
    <mergeCell ref="Y7:AB7"/>
    <mergeCell ref="V7:V8"/>
    <mergeCell ref="AF7:AF8"/>
    <mergeCell ref="AG7:AG8"/>
    <mergeCell ref="AH7:AH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95"/>
  <sheetViews>
    <sheetView topLeftCell="M1" zoomScale="96" zoomScaleNormal="96" workbookViewId="0">
      <selection activeCell="AM41" sqref="AM41"/>
    </sheetView>
  </sheetViews>
  <sheetFormatPr defaultRowHeight="15"/>
  <cols>
    <col min="2" max="2" width="5.140625" customWidth="1"/>
    <col min="3" max="3" width="27" customWidth="1"/>
    <col min="4" max="4" width="7.140625" customWidth="1"/>
    <col min="5" max="5" width="8.5703125" customWidth="1"/>
    <col min="6" max="6" width="8.7109375" customWidth="1"/>
    <col min="7" max="7" width="10.5703125" customWidth="1"/>
    <col min="8" max="8" width="4.5703125" customWidth="1"/>
    <col min="9" max="9" width="6.28515625" customWidth="1"/>
    <col min="10" max="10" width="5.28515625" customWidth="1"/>
    <col min="11" max="11" width="5.5703125" customWidth="1"/>
    <col min="12" max="12" width="9.5703125" customWidth="1"/>
    <col min="13" max="13" width="7.42578125" customWidth="1"/>
    <col min="14" max="14" width="7.28515625" customWidth="1"/>
    <col min="15" max="15" width="5.7109375" customWidth="1"/>
    <col min="16" max="16" width="7" customWidth="1"/>
    <col min="17" max="17" width="4.140625" customWidth="1"/>
    <col min="18" max="18" width="5.28515625" customWidth="1"/>
    <col min="19" max="19" width="8.7109375" customWidth="1"/>
    <col min="20" max="20" width="8.42578125" customWidth="1"/>
    <col min="21" max="21" width="6" customWidth="1"/>
    <col min="22" max="22" width="5.42578125" customWidth="1"/>
    <col min="23" max="23" width="6.140625" customWidth="1"/>
    <col min="24" max="24" width="8.5703125" customWidth="1"/>
    <col min="25" max="25" width="7" customWidth="1"/>
    <col min="26" max="26" width="4" customWidth="1"/>
    <col min="27" max="27" width="5.42578125" customWidth="1"/>
    <col min="28" max="28" width="9.28515625" customWidth="1"/>
    <col min="29" max="29" width="6.5703125" customWidth="1"/>
    <col min="30" max="30" width="5.42578125" customWidth="1"/>
    <col min="31" max="31" width="9.140625" customWidth="1"/>
    <col min="32" max="32" width="5.28515625" customWidth="1"/>
    <col min="33" max="33" width="8.28515625" customWidth="1"/>
    <col min="34" max="35" width="4.85546875" customWidth="1"/>
    <col min="36" max="36" width="8.5703125" customWidth="1"/>
  </cols>
  <sheetData>
    <row r="2" spans="1:40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</row>
    <row r="3" spans="1:40">
      <c r="A3" s="16" t="s">
        <v>114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</row>
    <row r="4" spans="1:40">
      <c r="A4" s="16" t="s">
        <v>115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6" spans="1:40">
      <c r="B6" s="17" t="s">
        <v>1</v>
      </c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7"/>
      <c r="AL6" s="17"/>
      <c r="AM6" s="17"/>
    </row>
    <row r="7" spans="1:40" ht="15" customHeight="1">
      <c r="B7" s="19" t="s">
        <v>2</v>
      </c>
      <c r="C7" s="20" t="s">
        <v>3</v>
      </c>
      <c r="D7" s="19" t="s">
        <v>4</v>
      </c>
      <c r="E7" s="19"/>
      <c r="F7" s="19"/>
      <c r="G7" s="19"/>
      <c r="H7" s="19"/>
      <c r="I7" s="19"/>
      <c r="J7" s="45" t="s">
        <v>15</v>
      </c>
      <c r="K7" s="47" t="s">
        <v>13</v>
      </c>
      <c r="L7" s="43" t="s">
        <v>14</v>
      </c>
      <c r="M7" s="21" t="s">
        <v>5</v>
      </c>
      <c r="N7" s="21"/>
      <c r="O7" s="21"/>
      <c r="P7" s="21"/>
      <c r="Q7" s="45" t="s">
        <v>15</v>
      </c>
      <c r="R7" s="47" t="s">
        <v>13</v>
      </c>
      <c r="S7" s="43" t="s">
        <v>14</v>
      </c>
      <c r="T7" s="21" t="s">
        <v>6</v>
      </c>
      <c r="U7" s="21"/>
      <c r="V7" s="21"/>
      <c r="W7" s="21"/>
      <c r="X7" s="21"/>
      <c r="Y7" s="21"/>
      <c r="Z7" s="45" t="s">
        <v>15</v>
      </c>
      <c r="AA7" s="47" t="s">
        <v>13</v>
      </c>
      <c r="AB7" s="43" t="s">
        <v>14</v>
      </c>
      <c r="AC7" s="21" t="s">
        <v>7</v>
      </c>
      <c r="AD7" s="21"/>
      <c r="AE7" s="21"/>
      <c r="AF7" s="21"/>
      <c r="AG7" s="21"/>
      <c r="AH7" s="22" t="s">
        <v>15</v>
      </c>
      <c r="AI7" s="27" t="s">
        <v>13</v>
      </c>
      <c r="AJ7" s="41" t="s">
        <v>14</v>
      </c>
      <c r="AK7" s="23" t="s">
        <v>8</v>
      </c>
      <c r="AL7" s="42" t="s">
        <v>9</v>
      </c>
      <c r="AM7" s="26" t="s">
        <v>10</v>
      </c>
    </row>
    <row r="8" spans="1:40" ht="225.75" customHeight="1">
      <c r="B8" s="19"/>
      <c r="C8" s="19"/>
      <c r="D8" s="14" t="s">
        <v>44</v>
      </c>
      <c r="E8" s="14" t="s">
        <v>45</v>
      </c>
      <c r="F8" s="14" t="s">
        <v>46</v>
      </c>
      <c r="G8" s="14" t="s">
        <v>47</v>
      </c>
      <c r="H8" s="14" t="s">
        <v>48</v>
      </c>
      <c r="I8" s="14" t="s">
        <v>49</v>
      </c>
      <c r="J8" s="46"/>
      <c r="K8" s="48"/>
      <c r="L8" s="44"/>
      <c r="M8" s="14" t="s">
        <v>50</v>
      </c>
      <c r="N8" s="14" t="s">
        <v>51</v>
      </c>
      <c r="O8" s="14" t="s">
        <v>52</v>
      </c>
      <c r="P8" s="14" t="s">
        <v>53</v>
      </c>
      <c r="Q8" s="46"/>
      <c r="R8" s="48"/>
      <c r="S8" s="44"/>
      <c r="T8" s="14" t="s">
        <v>54</v>
      </c>
      <c r="U8" s="14" t="s">
        <v>55</v>
      </c>
      <c r="V8" s="14" t="s">
        <v>56</v>
      </c>
      <c r="W8" s="14" t="s">
        <v>57</v>
      </c>
      <c r="X8" s="14" t="s">
        <v>58</v>
      </c>
      <c r="Y8" s="14" t="s">
        <v>59</v>
      </c>
      <c r="Z8" s="46"/>
      <c r="AA8" s="48"/>
      <c r="AB8" s="44"/>
      <c r="AC8" s="14" t="s">
        <v>60</v>
      </c>
      <c r="AD8" s="14" t="s">
        <v>61</v>
      </c>
      <c r="AE8" s="14" t="s">
        <v>62</v>
      </c>
      <c r="AF8" s="14" t="s">
        <v>63</v>
      </c>
      <c r="AG8" s="14" t="s">
        <v>64</v>
      </c>
      <c r="AH8" s="22"/>
      <c r="AI8" s="27"/>
      <c r="AJ8" s="41"/>
      <c r="AK8" s="24"/>
      <c r="AL8" s="42"/>
      <c r="AM8" s="26"/>
    </row>
    <row r="9" spans="1:40">
      <c r="B9" s="1">
        <v>1</v>
      </c>
      <c r="C9" s="1" t="s">
        <v>88</v>
      </c>
      <c r="D9" s="1">
        <v>3</v>
      </c>
      <c r="E9" s="1">
        <v>3</v>
      </c>
      <c r="F9" s="1">
        <v>3</v>
      </c>
      <c r="G9" s="1">
        <v>3</v>
      </c>
      <c r="H9" s="1">
        <v>3</v>
      </c>
      <c r="I9" s="1">
        <v>3</v>
      </c>
      <c r="J9" s="6">
        <f>SUM(D9:I9)</f>
        <v>18</v>
      </c>
      <c r="K9" s="8">
        <f>AVERAGE(D9:I9)</f>
        <v>3</v>
      </c>
      <c r="L9" s="10" t="str">
        <f t="shared" ref="L9:L31" si="0">IF(D9="","",VLOOKUP(K9,$J$93:$K$95,2,TRUE))</f>
        <v>ІІІ ур</v>
      </c>
      <c r="M9" s="1">
        <v>3</v>
      </c>
      <c r="N9" s="1">
        <v>3</v>
      </c>
      <c r="O9" s="1">
        <v>3</v>
      </c>
      <c r="P9" s="1">
        <v>3</v>
      </c>
      <c r="Q9" s="6">
        <f>SUM(M9:P9)</f>
        <v>12</v>
      </c>
      <c r="R9" s="8">
        <f>AVERAGE(M9:P9)</f>
        <v>3</v>
      </c>
      <c r="S9" s="10" t="str">
        <f t="shared" ref="S9:S31" si="1">IF(M9="","",VLOOKUP(R9,$J$93:$K$95,2,TRUE))</f>
        <v>ІІІ ур</v>
      </c>
      <c r="T9" s="1">
        <v>3</v>
      </c>
      <c r="U9" s="1">
        <v>3</v>
      </c>
      <c r="V9" s="1">
        <v>3</v>
      </c>
      <c r="W9" s="1">
        <v>3</v>
      </c>
      <c r="X9" s="1">
        <v>3</v>
      </c>
      <c r="Y9" s="1">
        <v>3</v>
      </c>
      <c r="Z9" s="6">
        <f>SUM(T9:Y9)</f>
        <v>18</v>
      </c>
      <c r="AA9" s="8">
        <f>AVERAGE(T9:Y9)</f>
        <v>3</v>
      </c>
      <c r="AB9" s="10" t="str">
        <f t="shared" ref="AB9:AB31" si="2">IF(T9="","",VLOOKUP(AA9,$J$93:$K$95,2,TRUE))</f>
        <v>ІІІ ур</v>
      </c>
      <c r="AC9" s="1">
        <v>3</v>
      </c>
      <c r="AD9" s="1">
        <v>3</v>
      </c>
      <c r="AE9" s="1">
        <v>3</v>
      </c>
      <c r="AF9" s="1">
        <v>3</v>
      </c>
      <c r="AG9" s="1">
        <v>3</v>
      </c>
      <c r="AH9" s="6">
        <f>SUM(AC9:AG9)</f>
        <v>15</v>
      </c>
      <c r="AI9" s="8">
        <f>AVERAGE(AC9:AG9)</f>
        <v>3</v>
      </c>
      <c r="AJ9" s="10" t="str">
        <f t="shared" ref="AJ9:AJ31" si="3">IF(AC9="","",VLOOKUP(AI9,$J$93:$K$95,2,TRUE))</f>
        <v>ІІІ ур</v>
      </c>
      <c r="AK9" s="7">
        <f>J9+Q9+Z9+AH9</f>
        <v>63</v>
      </c>
      <c r="AL9" s="9">
        <f>AK9/21</f>
        <v>3</v>
      </c>
      <c r="AM9" s="10" t="str">
        <f t="shared" ref="AM9:AM31" si="4">IF(AE9="","",VLOOKUP(AL9,$J$93:$K$95,2,TRUE))</f>
        <v>ІІІ ур</v>
      </c>
    </row>
    <row r="10" spans="1:40">
      <c r="B10" s="1">
        <v>2</v>
      </c>
      <c r="C10" s="1" t="s">
        <v>89</v>
      </c>
      <c r="D10" s="1">
        <v>3</v>
      </c>
      <c r="E10" s="1">
        <v>3</v>
      </c>
      <c r="F10" s="1">
        <v>3</v>
      </c>
      <c r="G10" s="1">
        <v>3</v>
      </c>
      <c r="H10" s="1">
        <v>3</v>
      </c>
      <c r="I10" s="1">
        <v>3</v>
      </c>
      <c r="J10" s="6">
        <f t="shared" ref="J10:J31" si="5">SUM(D10:I10)</f>
        <v>18</v>
      </c>
      <c r="K10" s="8">
        <f t="shared" ref="K10:K31" si="6">AVERAGE(D10:I10)</f>
        <v>3</v>
      </c>
      <c r="L10" s="10" t="str">
        <f t="shared" si="0"/>
        <v>ІІІ ур</v>
      </c>
      <c r="M10" s="1">
        <v>3</v>
      </c>
      <c r="N10" s="1">
        <v>3</v>
      </c>
      <c r="O10" s="1">
        <v>3</v>
      </c>
      <c r="P10" s="1">
        <v>3</v>
      </c>
      <c r="Q10" s="6">
        <f t="shared" ref="Q10:Q31" si="7">SUM(M10:P10)</f>
        <v>12</v>
      </c>
      <c r="R10" s="8">
        <f t="shared" ref="R10:R31" si="8">AVERAGE(M10:P10)</f>
        <v>3</v>
      </c>
      <c r="S10" s="10" t="str">
        <f t="shared" si="1"/>
        <v>ІІІ ур</v>
      </c>
      <c r="T10" s="1">
        <v>3</v>
      </c>
      <c r="U10" s="1">
        <v>3</v>
      </c>
      <c r="V10" s="1">
        <v>3</v>
      </c>
      <c r="W10" s="1">
        <v>3</v>
      </c>
      <c r="X10" s="1">
        <v>3</v>
      </c>
      <c r="Y10" s="1">
        <v>3</v>
      </c>
      <c r="Z10" s="6">
        <f t="shared" ref="Z10:Z31" si="9">SUM(T10:Y10)</f>
        <v>18</v>
      </c>
      <c r="AA10" s="8">
        <f t="shared" ref="AA10:AA31" si="10">AVERAGE(T10:Y10)</f>
        <v>3</v>
      </c>
      <c r="AB10" s="10" t="str">
        <f t="shared" si="2"/>
        <v>ІІІ ур</v>
      </c>
      <c r="AC10" s="1">
        <v>3</v>
      </c>
      <c r="AD10" s="1">
        <v>3</v>
      </c>
      <c r="AE10" s="1">
        <v>3</v>
      </c>
      <c r="AF10" s="1">
        <v>3</v>
      </c>
      <c r="AG10" s="1">
        <v>3</v>
      </c>
      <c r="AH10" s="6">
        <f t="shared" ref="AH10:AH31" si="11">SUM(AC10:AG10)</f>
        <v>15</v>
      </c>
      <c r="AI10" s="8">
        <f t="shared" ref="AI10:AI31" si="12">AVERAGE(AC10:AG10)</f>
        <v>3</v>
      </c>
      <c r="AJ10" s="10" t="str">
        <f t="shared" si="3"/>
        <v>ІІІ ур</v>
      </c>
      <c r="AK10" s="7">
        <f t="shared" ref="AK10:AK31" si="13">J10+Q10+Z10+AH10</f>
        <v>63</v>
      </c>
      <c r="AL10" s="9">
        <f t="shared" ref="AL10:AL31" si="14">AK10/21</f>
        <v>3</v>
      </c>
      <c r="AM10" s="10" t="str">
        <f t="shared" si="4"/>
        <v>ІІІ ур</v>
      </c>
    </row>
    <row r="11" spans="1:40">
      <c r="B11" s="1">
        <v>3</v>
      </c>
      <c r="C11" s="1" t="s">
        <v>90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  <c r="I11" s="1">
        <v>3</v>
      </c>
      <c r="J11" s="6">
        <f t="shared" si="5"/>
        <v>18</v>
      </c>
      <c r="K11" s="8">
        <f t="shared" si="6"/>
        <v>3</v>
      </c>
      <c r="L11" s="10" t="str">
        <f t="shared" si="0"/>
        <v>ІІІ ур</v>
      </c>
      <c r="M11" s="1">
        <v>3</v>
      </c>
      <c r="N11" s="1">
        <v>3</v>
      </c>
      <c r="O11" s="1">
        <v>3</v>
      </c>
      <c r="P11" s="1">
        <v>3</v>
      </c>
      <c r="Q11" s="6">
        <f t="shared" si="7"/>
        <v>12</v>
      </c>
      <c r="R11" s="8">
        <f t="shared" si="8"/>
        <v>3</v>
      </c>
      <c r="S11" s="10" t="str">
        <f t="shared" si="1"/>
        <v>ІІІ ур</v>
      </c>
      <c r="T11" s="1">
        <v>3</v>
      </c>
      <c r="U11" s="1">
        <v>3</v>
      </c>
      <c r="V11" s="1">
        <v>3</v>
      </c>
      <c r="W11" s="1">
        <v>3</v>
      </c>
      <c r="X11" s="1">
        <v>3</v>
      </c>
      <c r="Y11" s="1">
        <v>3</v>
      </c>
      <c r="Z11" s="6">
        <f t="shared" si="9"/>
        <v>18</v>
      </c>
      <c r="AA11" s="8">
        <f t="shared" si="10"/>
        <v>3</v>
      </c>
      <c r="AB11" s="10" t="str">
        <f t="shared" si="2"/>
        <v>ІІІ ур</v>
      </c>
      <c r="AC11" s="1">
        <v>3</v>
      </c>
      <c r="AD11" s="1">
        <v>3</v>
      </c>
      <c r="AE11" s="1">
        <v>3</v>
      </c>
      <c r="AF11" s="1">
        <v>3</v>
      </c>
      <c r="AG11" s="1">
        <v>3</v>
      </c>
      <c r="AH11" s="6">
        <f t="shared" si="11"/>
        <v>15</v>
      </c>
      <c r="AI11" s="8">
        <f t="shared" si="12"/>
        <v>3</v>
      </c>
      <c r="AJ11" s="10" t="str">
        <f t="shared" si="3"/>
        <v>ІІІ ур</v>
      </c>
      <c r="AK11" s="7">
        <f t="shared" si="13"/>
        <v>63</v>
      </c>
      <c r="AL11" s="9">
        <f t="shared" si="14"/>
        <v>3</v>
      </c>
      <c r="AM11" s="10" t="str">
        <f t="shared" si="4"/>
        <v>ІІІ ур</v>
      </c>
    </row>
    <row r="12" spans="1:40">
      <c r="B12" s="1">
        <v>4</v>
      </c>
      <c r="C12" s="15" t="s">
        <v>103</v>
      </c>
      <c r="D12" s="1">
        <v>3</v>
      </c>
      <c r="E12" s="1">
        <v>3</v>
      </c>
      <c r="F12" s="1">
        <v>3</v>
      </c>
      <c r="G12" s="1">
        <v>3</v>
      </c>
      <c r="H12" s="1">
        <v>3</v>
      </c>
      <c r="I12" s="1">
        <v>3</v>
      </c>
      <c r="J12" s="6">
        <f t="shared" si="5"/>
        <v>18</v>
      </c>
      <c r="K12" s="8">
        <f t="shared" si="6"/>
        <v>3</v>
      </c>
      <c r="L12" s="10" t="str">
        <f t="shared" si="0"/>
        <v>ІІІ ур</v>
      </c>
      <c r="M12" s="1">
        <v>3</v>
      </c>
      <c r="N12" s="1">
        <v>3</v>
      </c>
      <c r="O12" s="1">
        <v>3</v>
      </c>
      <c r="P12" s="1">
        <v>3</v>
      </c>
      <c r="Q12" s="6">
        <f t="shared" si="7"/>
        <v>12</v>
      </c>
      <c r="R12" s="8">
        <f t="shared" si="8"/>
        <v>3</v>
      </c>
      <c r="S12" s="10" t="str">
        <f t="shared" si="1"/>
        <v>ІІІ ур</v>
      </c>
      <c r="T12" s="1">
        <v>3</v>
      </c>
      <c r="U12" s="1">
        <v>3</v>
      </c>
      <c r="V12" s="1">
        <v>3</v>
      </c>
      <c r="W12" s="1">
        <v>3</v>
      </c>
      <c r="X12" s="1">
        <v>3</v>
      </c>
      <c r="Y12" s="1">
        <v>3</v>
      </c>
      <c r="Z12" s="6">
        <f t="shared" si="9"/>
        <v>18</v>
      </c>
      <c r="AA12" s="8">
        <f t="shared" si="10"/>
        <v>3</v>
      </c>
      <c r="AB12" s="10" t="str">
        <f t="shared" si="2"/>
        <v>ІІІ ур</v>
      </c>
      <c r="AC12" s="1">
        <v>3</v>
      </c>
      <c r="AD12" s="1">
        <v>3</v>
      </c>
      <c r="AE12" s="1">
        <v>3</v>
      </c>
      <c r="AF12" s="1">
        <v>3</v>
      </c>
      <c r="AG12" s="1">
        <v>3</v>
      </c>
      <c r="AH12" s="6">
        <f t="shared" si="11"/>
        <v>15</v>
      </c>
      <c r="AI12" s="8">
        <f t="shared" si="12"/>
        <v>3</v>
      </c>
      <c r="AJ12" s="10" t="str">
        <f t="shared" si="3"/>
        <v>ІІІ ур</v>
      </c>
      <c r="AK12" s="7">
        <f t="shared" si="13"/>
        <v>63</v>
      </c>
      <c r="AL12" s="9">
        <f t="shared" si="14"/>
        <v>3</v>
      </c>
      <c r="AM12" s="10" t="str">
        <f t="shared" si="4"/>
        <v>ІІІ ур</v>
      </c>
    </row>
    <row r="13" spans="1:40">
      <c r="B13" s="1">
        <v>5</v>
      </c>
      <c r="C13" s="15" t="s">
        <v>104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6">
        <v>6</v>
      </c>
      <c r="K13" s="8">
        <f t="shared" si="6"/>
        <v>3</v>
      </c>
      <c r="L13" s="10" t="str">
        <f t="shared" si="0"/>
        <v>ІІІ ур</v>
      </c>
      <c r="M13" s="1">
        <v>3</v>
      </c>
      <c r="N13" s="1">
        <v>3</v>
      </c>
      <c r="O13" s="1">
        <v>3</v>
      </c>
      <c r="P13" s="1">
        <v>3</v>
      </c>
      <c r="Q13" s="6">
        <f t="shared" si="7"/>
        <v>12</v>
      </c>
      <c r="R13" s="8">
        <f t="shared" si="8"/>
        <v>3</v>
      </c>
      <c r="S13" s="10" t="str">
        <f t="shared" si="1"/>
        <v>ІІІ ур</v>
      </c>
      <c r="T13" s="1">
        <v>3</v>
      </c>
      <c r="U13" s="1">
        <v>3</v>
      </c>
      <c r="V13" s="1">
        <v>3</v>
      </c>
      <c r="W13" s="1">
        <v>3</v>
      </c>
      <c r="X13" s="1">
        <v>3</v>
      </c>
      <c r="Y13" s="1">
        <v>3</v>
      </c>
      <c r="Z13" s="6">
        <f t="shared" si="9"/>
        <v>18</v>
      </c>
      <c r="AA13" s="8">
        <f t="shared" si="10"/>
        <v>3</v>
      </c>
      <c r="AB13" s="10" t="str">
        <f t="shared" si="2"/>
        <v>ІІІ ур</v>
      </c>
      <c r="AC13" s="1">
        <v>3</v>
      </c>
      <c r="AD13" s="1">
        <v>3</v>
      </c>
      <c r="AE13" s="1">
        <v>3</v>
      </c>
      <c r="AF13" s="1">
        <v>3</v>
      </c>
      <c r="AG13" s="1">
        <v>3</v>
      </c>
      <c r="AH13" s="6">
        <f t="shared" si="11"/>
        <v>15</v>
      </c>
      <c r="AI13" s="8">
        <f t="shared" si="12"/>
        <v>3</v>
      </c>
      <c r="AJ13" s="10" t="str">
        <f t="shared" si="3"/>
        <v>ІІІ ур</v>
      </c>
      <c r="AK13" s="7">
        <v>63</v>
      </c>
      <c r="AL13" s="51">
        <f t="shared" si="14"/>
        <v>3</v>
      </c>
      <c r="AM13" s="10" t="str">
        <f t="shared" si="4"/>
        <v>ІІІ ур</v>
      </c>
    </row>
    <row r="14" spans="1:40">
      <c r="B14" s="1">
        <v>6</v>
      </c>
      <c r="C14" s="15" t="s">
        <v>105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6">
        <f t="shared" si="5"/>
        <v>18</v>
      </c>
      <c r="K14" s="8">
        <f t="shared" si="6"/>
        <v>3</v>
      </c>
      <c r="L14" s="10" t="str">
        <f t="shared" si="0"/>
        <v>ІІІ ур</v>
      </c>
      <c r="M14" s="1">
        <v>3</v>
      </c>
      <c r="N14" s="1">
        <v>3</v>
      </c>
      <c r="O14" s="1">
        <v>3</v>
      </c>
      <c r="P14" s="1">
        <v>3</v>
      </c>
      <c r="Q14" s="6">
        <f t="shared" si="7"/>
        <v>12</v>
      </c>
      <c r="R14" s="8">
        <f t="shared" si="8"/>
        <v>3</v>
      </c>
      <c r="S14" s="10" t="str">
        <f t="shared" si="1"/>
        <v>ІІІ ур</v>
      </c>
      <c r="T14" s="1">
        <v>3</v>
      </c>
      <c r="U14" s="1">
        <v>3</v>
      </c>
      <c r="V14" s="1">
        <v>3</v>
      </c>
      <c r="W14" s="1">
        <v>3</v>
      </c>
      <c r="X14" s="1">
        <v>3</v>
      </c>
      <c r="Y14" s="1">
        <v>3</v>
      </c>
      <c r="Z14" s="6">
        <f t="shared" si="9"/>
        <v>18</v>
      </c>
      <c r="AA14" s="8">
        <f t="shared" si="10"/>
        <v>3</v>
      </c>
      <c r="AB14" s="10" t="str">
        <f t="shared" si="2"/>
        <v>ІІІ ур</v>
      </c>
      <c r="AC14" s="1">
        <v>3</v>
      </c>
      <c r="AD14" s="1">
        <v>3</v>
      </c>
      <c r="AE14" s="1">
        <v>3</v>
      </c>
      <c r="AF14" s="1">
        <v>3</v>
      </c>
      <c r="AG14" s="1">
        <v>3</v>
      </c>
      <c r="AH14" s="6">
        <f t="shared" si="11"/>
        <v>15</v>
      </c>
      <c r="AI14" s="8">
        <f t="shared" si="12"/>
        <v>3</v>
      </c>
      <c r="AJ14" s="10" t="str">
        <f t="shared" si="3"/>
        <v>ІІІ ур</v>
      </c>
      <c r="AK14" s="7">
        <f t="shared" si="13"/>
        <v>63</v>
      </c>
      <c r="AL14" s="9">
        <f t="shared" si="14"/>
        <v>3</v>
      </c>
      <c r="AM14" s="10" t="str">
        <f t="shared" si="4"/>
        <v>ІІІ ур</v>
      </c>
    </row>
    <row r="15" spans="1:40">
      <c r="B15" s="1">
        <v>7</v>
      </c>
      <c r="C15" s="1" t="s">
        <v>91</v>
      </c>
      <c r="D15" s="1">
        <v>3</v>
      </c>
      <c r="E15" s="1">
        <v>3</v>
      </c>
      <c r="F15" s="1">
        <v>3</v>
      </c>
      <c r="G15" s="1">
        <v>3</v>
      </c>
      <c r="H15" s="1">
        <v>3</v>
      </c>
      <c r="I15" s="1">
        <v>3</v>
      </c>
      <c r="J15" s="6">
        <f t="shared" si="5"/>
        <v>18</v>
      </c>
      <c r="K15" s="8">
        <f t="shared" si="6"/>
        <v>3</v>
      </c>
      <c r="L15" s="10" t="str">
        <f t="shared" si="0"/>
        <v>ІІІ ур</v>
      </c>
      <c r="M15" s="1">
        <v>3</v>
      </c>
      <c r="N15" s="1">
        <v>3</v>
      </c>
      <c r="O15" s="1">
        <v>3</v>
      </c>
      <c r="P15" s="1">
        <v>3</v>
      </c>
      <c r="Q15" s="6">
        <f t="shared" si="7"/>
        <v>12</v>
      </c>
      <c r="R15" s="8">
        <f t="shared" si="8"/>
        <v>3</v>
      </c>
      <c r="S15" s="10" t="str">
        <f t="shared" si="1"/>
        <v>ІІІ ур</v>
      </c>
      <c r="T15" s="1">
        <v>3</v>
      </c>
      <c r="U15" s="1">
        <v>3</v>
      </c>
      <c r="V15" s="1">
        <v>3</v>
      </c>
      <c r="W15" s="1">
        <v>3</v>
      </c>
      <c r="X15" s="1">
        <v>3</v>
      </c>
      <c r="Y15" s="1">
        <v>3</v>
      </c>
      <c r="Z15" s="6">
        <f t="shared" si="9"/>
        <v>18</v>
      </c>
      <c r="AA15" s="8">
        <f t="shared" si="10"/>
        <v>3</v>
      </c>
      <c r="AB15" s="10" t="str">
        <f t="shared" si="2"/>
        <v>ІІІ ур</v>
      </c>
      <c r="AC15" s="1">
        <v>3</v>
      </c>
      <c r="AD15" s="1">
        <v>3</v>
      </c>
      <c r="AE15" s="1">
        <v>3</v>
      </c>
      <c r="AF15" s="1">
        <v>3</v>
      </c>
      <c r="AG15" s="1">
        <v>3</v>
      </c>
      <c r="AH15" s="6">
        <f t="shared" si="11"/>
        <v>15</v>
      </c>
      <c r="AI15" s="8">
        <f t="shared" si="12"/>
        <v>3</v>
      </c>
      <c r="AJ15" s="10" t="str">
        <f t="shared" si="3"/>
        <v>ІІІ ур</v>
      </c>
      <c r="AK15" s="7">
        <f t="shared" si="13"/>
        <v>63</v>
      </c>
      <c r="AL15" s="9">
        <f t="shared" si="14"/>
        <v>3</v>
      </c>
      <c r="AM15" s="10" t="str">
        <f t="shared" si="4"/>
        <v>ІІІ ур</v>
      </c>
    </row>
    <row r="16" spans="1:40">
      <c r="B16" s="1">
        <v>8</v>
      </c>
      <c r="C16" s="1" t="s">
        <v>92</v>
      </c>
      <c r="D16" s="1">
        <v>3</v>
      </c>
      <c r="E16" s="1">
        <v>3</v>
      </c>
      <c r="F16" s="1">
        <v>3</v>
      </c>
      <c r="G16" s="1">
        <v>3</v>
      </c>
      <c r="H16" s="1">
        <v>3</v>
      </c>
      <c r="I16" s="1">
        <v>3</v>
      </c>
      <c r="J16" s="6">
        <f t="shared" si="5"/>
        <v>18</v>
      </c>
      <c r="K16" s="8">
        <f t="shared" si="6"/>
        <v>3</v>
      </c>
      <c r="L16" s="10" t="str">
        <f t="shared" si="0"/>
        <v>ІІІ ур</v>
      </c>
      <c r="M16" s="1">
        <v>3</v>
      </c>
      <c r="N16" s="1">
        <v>3</v>
      </c>
      <c r="O16" s="1">
        <v>3</v>
      </c>
      <c r="P16" s="1">
        <v>3</v>
      </c>
      <c r="Q16" s="6">
        <f t="shared" si="7"/>
        <v>12</v>
      </c>
      <c r="R16" s="8">
        <f t="shared" si="8"/>
        <v>3</v>
      </c>
      <c r="S16" s="10" t="str">
        <f t="shared" si="1"/>
        <v>ІІІ ур</v>
      </c>
      <c r="T16" s="1">
        <v>3</v>
      </c>
      <c r="U16" s="1">
        <v>3</v>
      </c>
      <c r="V16" s="1">
        <v>3</v>
      </c>
      <c r="W16" s="1">
        <v>3</v>
      </c>
      <c r="X16" s="1">
        <v>3</v>
      </c>
      <c r="Y16" s="1">
        <v>3</v>
      </c>
      <c r="Z16" s="6">
        <f t="shared" si="9"/>
        <v>18</v>
      </c>
      <c r="AA16" s="8">
        <f t="shared" si="10"/>
        <v>3</v>
      </c>
      <c r="AB16" s="10" t="str">
        <f t="shared" si="2"/>
        <v>ІІІ ур</v>
      </c>
      <c r="AC16" s="1">
        <v>3</v>
      </c>
      <c r="AD16" s="1">
        <v>3</v>
      </c>
      <c r="AE16" s="1">
        <v>3</v>
      </c>
      <c r="AF16" s="1">
        <v>3</v>
      </c>
      <c r="AG16" s="1">
        <v>3</v>
      </c>
      <c r="AH16" s="6">
        <f t="shared" si="11"/>
        <v>15</v>
      </c>
      <c r="AI16" s="8">
        <f t="shared" si="12"/>
        <v>3</v>
      </c>
      <c r="AJ16" s="10" t="str">
        <f t="shared" si="3"/>
        <v>ІІІ ур</v>
      </c>
      <c r="AK16" s="7">
        <f t="shared" si="13"/>
        <v>63</v>
      </c>
      <c r="AL16" s="9">
        <f t="shared" si="14"/>
        <v>3</v>
      </c>
      <c r="AM16" s="10" t="str">
        <f t="shared" si="4"/>
        <v>ІІІ ур</v>
      </c>
    </row>
    <row r="17" spans="2:39">
      <c r="B17" s="1">
        <v>9</v>
      </c>
      <c r="C17" s="1" t="s">
        <v>93</v>
      </c>
      <c r="D17" s="1">
        <v>3</v>
      </c>
      <c r="E17" s="1">
        <v>3</v>
      </c>
      <c r="F17" s="1">
        <v>3</v>
      </c>
      <c r="G17" s="1">
        <v>3</v>
      </c>
      <c r="H17" s="1">
        <v>3</v>
      </c>
      <c r="I17" s="1">
        <v>3</v>
      </c>
      <c r="J17" s="6">
        <f t="shared" si="5"/>
        <v>18</v>
      </c>
      <c r="K17" s="8">
        <f t="shared" si="6"/>
        <v>3</v>
      </c>
      <c r="L17" s="10" t="str">
        <f t="shared" si="0"/>
        <v>ІІІ ур</v>
      </c>
      <c r="M17" s="1">
        <v>3</v>
      </c>
      <c r="N17" s="1">
        <v>3</v>
      </c>
      <c r="O17" s="1">
        <v>3</v>
      </c>
      <c r="P17" s="1">
        <v>3</v>
      </c>
      <c r="Q17" s="6">
        <f t="shared" si="7"/>
        <v>12</v>
      </c>
      <c r="R17" s="8">
        <f t="shared" si="8"/>
        <v>3</v>
      </c>
      <c r="S17" s="10" t="str">
        <f t="shared" si="1"/>
        <v>ІІІ ур</v>
      </c>
      <c r="T17" s="1">
        <v>3</v>
      </c>
      <c r="U17" s="1">
        <v>3</v>
      </c>
      <c r="V17" s="1">
        <v>3</v>
      </c>
      <c r="W17" s="1">
        <v>3</v>
      </c>
      <c r="X17" s="1">
        <v>3</v>
      </c>
      <c r="Y17" s="1">
        <v>3</v>
      </c>
      <c r="Z17" s="6">
        <f t="shared" si="9"/>
        <v>18</v>
      </c>
      <c r="AA17" s="8">
        <f t="shared" si="10"/>
        <v>3</v>
      </c>
      <c r="AB17" s="10" t="str">
        <f t="shared" si="2"/>
        <v>ІІІ ур</v>
      </c>
      <c r="AC17" s="1">
        <v>3</v>
      </c>
      <c r="AD17" s="1">
        <v>3</v>
      </c>
      <c r="AE17" s="1">
        <v>3</v>
      </c>
      <c r="AF17" s="1">
        <v>3</v>
      </c>
      <c r="AG17" s="1">
        <v>3</v>
      </c>
      <c r="AH17" s="6">
        <f t="shared" si="11"/>
        <v>15</v>
      </c>
      <c r="AI17" s="8">
        <f t="shared" si="12"/>
        <v>3</v>
      </c>
      <c r="AJ17" s="10" t="str">
        <f t="shared" si="3"/>
        <v>ІІІ ур</v>
      </c>
      <c r="AK17" s="7">
        <f t="shared" si="13"/>
        <v>63</v>
      </c>
      <c r="AL17" s="9">
        <f t="shared" si="14"/>
        <v>3</v>
      </c>
      <c r="AM17" s="10" t="str">
        <f t="shared" si="4"/>
        <v>ІІІ ур</v>
      </c>
    </row>
    <row r="18" spans="2:39">
      <c r="B18" s="1">
        <v>10</v>
      </c>
      <c r="C18" s="15" t="s">
        <v>106</v>
      </c>
      <c r="D18" s="1">
        <v>3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6">
        <f t="shared" si="5"/>
        <v>18</v>
      </c>
      <c r="K18" s="8">
        <f t="shared" si="6"/>
        <v>3</v>
      </c>
      <c r="L18" s="10" t="str">
        <f t="shared" si="0"/>
        <v>ІІІ ур</v>
      </c>
      <c r="M18" s="1">
        <v>3</v>
      </c>
      <c r="N18" s="1">
        <v>3</v>
      </c>
      <c r="O18" s="1">
        <v>3</v>
      </c>
      <c r="P18" s="1">
        <v>3</v>
      </c>
      <c r="Q18" s="6">
        <f t="shared" si="7"/>
        <v>12</v>
      </c>
      <c r="R18" s="8">
        <f t="shared" si="8"/>
        <v>3</v>
      </c>
      <c r="S18" s="10" t="str">
        <f t="shared" si="1"/>
        <v>ІІІ ур</v>
      </c>
      <c r="T18" s="1">
        <v>3</v>
      </c>
      <c r="U18" s="1">
        <v>3</v>
      </c>
      <c r="V18" s="1">
        <v>3</v>
      </c>
      <c r="W18" s="1">
        <v>3</v>
      </c>
      <c r="X18" s="1">
        <v>3</v>
      </c>
      <c r="Y18" s="1">
        <v>3</v>
      </c>
      <c r="Z18" s="6">
        <f t="shared" si="9"/>
        <v>18</v>
      </c>
      <c r="AA18" s="8">
        <f t="shared" si="10"/>
        <v>3</v>
      </c>
      <c r="AB18" s="10" t="str">
        <f t="shared" si="2"/>
        <v>ІІІ ур</v>
      </c>
      <c r="AC18" s="1">
        <v>3</v>
      </c>
      <c r="AD18" s="1">
        <v>3</v>
      </c>
      <c r="AE18" s="1">
        <v>3</v>
      </c>
      <c r="AF18" s="1">
        <v>3</v>
      </c>
      <c r="AG18" s="1">
        <v>3</v>
      </c>
      <c r="AH18" s="6">
        <f t="shared" si="11"/>
        <v>15</v>
      </c>
      <c r="AI18" s="8">
        <f t="shared" si="12"/>
        <v>3</v>
      </c>
      <c r="AJ18" s="10" t="str">
        <f t="shared" si="3"/>
        <v>ІІІ ур</v>
      </c>
      <c r="AK18" s="7">
        <f t="shared" si="13"/>
        <v>63</v>
      </c>
      <c r="AL18" s="9">
        <f t="shared" si="14"/>
        <v>3</v>
      </c>
      <c r="AM18" s="10" t="str">
        <f t="shared" si="4"/>
        <v>ІІІ ур</v>
      </c>
    </row>
    <row r="19" spans="2:39">
      <c r="B19" s="1">
        <v>11</v>
      </c>
      <c r="C19" s="1" t="s">
        <v>94</v>
      </c>
      <c r="D19" s="1">
        <v>3</v>
      </c>
      <c r="E19" s="1">
        <v>3</v>
      </c>
      <c r="F19" s="1">
        <v>3</v>
      </c>
      <c r="G19" s="1">
        <v>3</v>
      </c>
      <c r="H19" s="1">
        <v>3</v>
      </c>
      <c r="I19" s="1">
        <v>3</v>
      </c>
      <c r="J19" s="6">
        <f t="shared" si="5"/>
        <v>18</v>
      </c>
      <c r="K19" s="8">
        <f t="shared" si="6"/>
        <v>3</v>
      </c>
      <c r="L19" s="10" t="str">
        <f t="shared" si="0"/>
        <v>ІІІ ур</v>
      </c>
      <c r="M19" s="1">
        <v>3</v>
      </c>
      <c r="N19" s="1">
        <v>3</v>
      </c>
      <c r="O19" s="1">
        <v>3</v>
      </c>
      <c r="P19" s="1">
        <v>3</v>
      </c>
      <c r="Q19" s="6">
        <f t="shared" si="7"/>
        <v>12</v>
      </c>
      <c r="R19" s="8">
        <f t="shared" si="8"/>
        <v>3</v>
      </c>
      <c r="S19" s="10" t="str">
        <f t="shared" si="1"/>
        <v>ІІІ ур</v>
      </c>
      <c r="T19" s="1">
        <v>3</v>
      </c>
      <c r="U19" s="1">
        <v>3</v>
      </c>
      <c r="V19" s="1">
        <v>3</v>
      </c>
      <c r="W19" s="1">
        <v>3</v>
      </c>
      <c r="X19" s="1">
        <v>3</v>
      </c>
      <c r="Y19" s="1">
        <v>3</v>
      </c>
      <c r="Z19" s="6">
        <f t="shared" si="9"/>
        <v>18</v>
      </c>
      <c r="AA19" s="8">
        <f t="shared" si="10"/>
        <v>3</v>
      </c>
      <c r="AB19" s="10" t="str">
        <f t="shared" si="2"/>
        <v>ІІІ ур</v>
      </c>
      <c r="AC19" s="1">
        <v>3</v>
      </c>
      <c r="AD19" s="1">
        <v>3</v>
      </c>
      <c r="AE19" s="1">
        <v>3</v>
      </c>
      <c r="AF19" s="1">
        <v>3</v>
      </c>
      <c r="AG19" s="1">
        <v>3</v>
      </c>
      <c r="AH19" s="6">
        <f t="shared" si="11"/>
        <v>15</v>
      </c>
      <c r="AI19" s="8">
        <f t="shared" si="12"/>
        <v>3</v>
      </c>
      <c r="AJ19" s="10" t="str">
        <f t="shared" si="3"/>
        <v>ІІІ ур</v>
      </c>
      <c r="AK19" s="7">
        <f t="shared" si="13"/>
        <v>63</v>
      </c>
      <c r="AL19" s="9">
        <f t="shared" si="14"/>
        <v>3</v>
      </c>
      <c r="AM19" s="10" t="str">
        <f t="shared" si="4"/>
        <v>ІІІ ур</v>
      </c>
    </row>
    <row r="20" spans="2:39">
      <c r="B20" s="1">
        <v>12</v>
      </c>
      <c r="C20" s="15" t="s">
        <v>107</v>
      </c>
      <c r="D20" s="1">
        <v>3</v>
      </c>
      <c r="E20" s="1">
        <v>3</v>
      </c>
      <c r="F20" s="1">
        <v>3</v>
      </c>
      <c r="G20" s="1">
        <v>3</v>
      </c>
      <c r="H20" s="1">
        <v>3</v>
      </c>
      <c r="I20" s="1">
        <v>3</v>
      </c>
      <c r="J20" s="6">
        <f t="shared" si="5"/>
        <v>18</v>
      </c>
      <c r="K20" s="8">
        <f t="shared" si="6"/>
        <v>3</v>
      </c>
      <c r="L20" s="10" t="str">
        <f t="shared" si="0"/>
        <v>ІІІ ур</v>
      </c>
      <c r="M20" s="1">
        <v>3</v>
      </c>
      <c r="N20" s="1">
        <v>3</v>
      </c>
      <c r="O20" s="1">
        <v>3</v>
      </c>
      <c r="P20" s="1">
        <v>3</v>
      </c>
      <c r="Q20" s="6">
        <f t="shared" si="7"/>
        <v>12</v>
      </c>
      <c r="R20" s="8">
        <f t="shared" si="8"/>
        <v>3</v>
      </c>
      <c r="S20" s="10" t="str">
        <f t="shared" si="1"/>
        <v>ІІІ ур</v>
      </c>
      <c r="T20" s="1">
        <v>3</v>
      </c>
      <c r="U20" s="1">
        <v>3</v>
      </c>
      <c r="V20" s="1">
        <v>3</v>
      </c>
      <c r="W20" s="1">
        <v>3</v>
      </c>
      <c r="X20" s="1">
        <v>3</v>
      </c>
      <c r="Y20" s="1">
        <v>3</v>
      </c>
      <c r="Z20" s="6">
        <f t="shared" si="9"/>
        <v>18</v>
      </c>
      <c r="AA20" s="8">
        <f t="shared" si="10"/>
        <v>3</v>
      </c>
      <c r="AB20" s="10" t="str">
        <f t="shared" si="2"/>
        <v>ІІІ ур</v>
      </c>
      <c r="AC20" s="1">
        <v>3</v>
      </c>
      <c r="AD20" s="1">
        <v>3</v>
      </c>
      <c r="AE20" s="1">
        <v>3</v>
      </c>
      <c r="AF20" s="1">
        <v>3</v>
      </c>
      <c r="AG20" s="1">
        <v>3</v>
      </c>
      <c r="AH20" s="6">
        <f t="shared" si="11"/>
        <v>15</v>
      </c>
      <c r="AI20" s="8">
        <f t="shared" si="12"/>
        <v>3</v>
      </c>
      <c r="AJ20" s="10" t="str">
        <f t="shared" si="3"/>
        <v>ІІІ ур</v>
      </c>
      <c r="AK20" s="7">
        <f t="shared" si="13"/>
        <v>63</v>
      </c>
      <c r="AL20" s="9">
        <f t="shared" si="14"/>
        <v>3</v>
      </c>
      <c r="AM20" s="10" t="str">
        <f t="shared" si="4"/>
        <v>ІІІ ур</v>
      </c>
    </row>
    <row r="21" spans="2:39">
      <c r="B21" s="1">
        <v>13</v>
      </c>
      <c r="C21" s="1" t="s">
        <v>95</v>
      </c>
      <c r="D21" s="1">
        <v>3</v>
      </c>
      <c r="E21" s="1">
        <v>3</v>
      </c>
      <c r="F21" s="1">
        <v>3</v>
      </c>
      <c r="G21" s="1">
        <v>3</v>
      </c>
      <c r="H21" s="1">
        <v>3</v>
      </c>
      <c r="I21" s="1">
        <v>3</v>
      </c>
      <c r="J21" s="6">
        <f t="shared" si="5"/>
        <v>18</v>
      </c>
      <c r="K21" s="8">
        <f t="shared" si="6"/>
        <v>3</v>
      </c>
      <c r="L21" s="10" t="str">
        <f t="shared" si="0"/>
        <v>ІІІ ур</v>
      </c>
      <c r="M21" s="1">
        <v>3</v>
      </c>
      <c r="N21" s="1">
        <v>3</v>
      </c>
      <c r="O21" s="1">
        <v>3</v>
      </c>
      <c r="P21" s="1">
        <v>3</v>
      </c>
      <c r="Q21" s="6">
        <f t="shared" si="7"/>
        <v>12</v>
      </c>
      <c r="R21" s="8">
        <f t="shared" si="8"/>
        <v>3</v>
      </c>
      <c r="S21" s="10" t="str">
        <f t="shared" si="1"/>
        <v>ІІІ ур</v>
      </c>
      <c r="T21" s="1">
        <v>3</v>
      </c>
      <c r="U21" s="1">
        <v>3</v>
      </c>
      <c r="V21" s="1">
        <v>3</v>
      </c>
      <c r="W21" s="1">
        <v>3</v>
      </c>
      <c r="X21" s="1">
        <v>3</v>
      </c>
      <c r="Y21" s="1">
        <v>3</v>
      </c>
      <c r="Z21" s="6">
        <f t="shared" si="9"/>
        <v>18</v>
      </c>
      <c r="AA21" s="8">
        <f t="shared" si="10"/>
        <v>3</v>
      </c>
      <c r="AB21" s="10" t="str">
        <f t="shared" si="2"/>
        <v>ІІІ ур</v>
      </c>
      <c r="AC21" s="1">
        <v>3</v>
      </c>
      <c r="AD21" s="1">
        <v>3</v>
      </c>
      <c r="AE21" s="1">
        <v>3</v>
      </c>
      <c r="AF21" s="1">
        <v>3</v>
      </c>
      <c r="AG21" s="1">
        <v>3</v>
      </c>
      <c r="AH21" s="6">
        <f t="shared" si="11"/>
        <v>15</v>
      </c>
      <c r="AI21" s="8">
        <f t="shared" si="12"/>
        <v>3</v>
      </c>
      <c r="AJ21" s="10" t="str">
        <f t="shared" si="3"/>
        <v>ІІІ ур</v>
      </c>
      <c r="AK21" s="7">
        <f t="shared" si="13"/>
        <v>63</v>
      </c>
      <c r="AL21" s="9">
        <f t="shared" si="14"/>
        <v>3</v>
      </c>
      <c r="AM21" s="10" t="str">
        <f t="shared" si="4"/>
        <v>ІІІ ур</v>
      </c>
    </row>
    <row r="22" spans="2:39">
      <c r="B22" s="1">
        <v>14</v>
      </c>
      <c r="C22" s="1" t="s">
        <v>96</v>
      </c>
      <c r="D22" s="1">
        <v>3</v>
      </c>
      <c r="E22" s="1">
        <v>3</v>
      </c>
      <c r="F22" s="1">
        <v>3</v>
      </c>
      <c r="G22" s="1">
        <v>3</v>
      </c>
      <c r="H22" s="1">
        <v>3</v>
      </c>
      <c r="I22" s="1">
        <v>3</v>
      </c>
      <c r="J22" s="6">
        <f t="shared" si="5"/>
        <v>18</v>
      </c>
      <c r="K22" s="8">
        <f t="shared" si="6"/>
        <v>3</v>
      </c>
      <c r="L22" s="10" t="str">
        <f t="shared" si="0"/>
        <v>ІІІ ур</v>
      </c>
      <c r="M22" s="1">
        <v>3</v>
      </c>
      <c r="N22" s="1">
        <v>3</v>
      </c>
      <c r="O22" s="1">
        <v>3</v>
      </c>
      <c r="P22" s="1">
        <v>3</v>
      </c>
      <c r="Q22" s="6">
        <f t="shared" si="7"/>
        <v>12</v>
      </c>
      <c r="R22" s="8">
        <f t="shared" si="8"/>
        <v>3</v>
      </c>
      <c r="S22" s="10" t="str">
        <f t="shared" si="1"/>
        <v>ІІІ ур</v>
      </c>
      <c r="T22" s="1">
        <v>3</v>
      </c>
      <c r="U22" s="1">
        <v>3</v>
      </c>
      <c r="V22" s="1">
        <v>3</v>
      </c>
      <c r="W22" s="1">
        <v>3</v>
      </c>
      <c r="X22" s="1">
        <v>3</v>
      </c>
      <c r="Y22" s="1">
        <v>3</v>
      </c>
      <c r="Z22" s="6">
        <f t="shared" si="9"/>
        <v>18</v>
      </c>
      <c r="AA22" s="8">
        <f t="shared" si="10"/>
        <v>3</v>
      </c>
      <c r="AB22" s="10" t="str">
        <f t="shared" si="2"/>
        <v>ІІІ ур</v>
      </c>
      <c r="AC22" s="1">
        <v>3</v>
      </c>
      <c r="AD22" s="1">
        <v>3</v>
      </c>
      <c r="AE22" s="1">
        <v>3</v>
      </c>
      <c r="AF22" s="1">
        <v>3</v>
      </c>
      <c r="AG22" s="1">
        <v>3</v>
      </c>
      <c r="AH22" s="6">
        <f t="shared" si="11"/>
        <v>15</v>
      </c>
      <c r="AI22" s="8">
        <f t="shared" si="12"/>
        <v>3</v>
      </c>
      <c r="AJ22" s="10" t="str">
        <f t="shared" si="3"/>
        <v>ІІІ ур</v>
      </c>
      <c r="AK22" s="7">
        <f t="shared" si="13"/>
        <v>63</v>
      </c>
      <c r="AL22" s="9">
        <f t="shared" si="14"/>
        <v>3</v>
      </c>
      <c r="AM22" s="10" t="str">
        <f t="shared" si="4"/>
        <v>ІІІ ур</v>
      </c>
    </row>
    <row r="23" spans="2:39">
      <c r="B23" s="1">
        <v>15</v>
      </c>
      <c r="C23" s="1" t="s">
        <v>97</v>
      </c>
      <c r="D23" s="1">
        <v>3</v>
      </c>
      <c r="E23" s="1">
        <v>3</v>
      </c>
      <c r="F23" s="1">
        <v>3</v>
      </c>
      <c r="G23" s="1">
        <v>3</v>
      </c>
      <c r="H23" s="1">
        <v>3</v>
      </c>
      <c r="I23" s="1">
        <v>3</v>
      </c>
      <c r="J23" s="6">
        <f t="shared" si="5"/>
        <v>18</v>
      </c>
      <c r="K23" s="8">
        <f t="shared" si="6"/>
        <v>3</v>
      </c>
      <c r="L23" s="10" t="str">
        <f t="shared" si="0"/>
        <v>ІІІ ур</v>
      </c>
      <c r="M23" s="1">
        <v>3</v>
      </c>
      <c r="N23" s="1">
        <v>3</v>
      </c>
      <c r="O23" s="1">
        <v>3</v>
      </c>
      <c r="P23" s="1">
        <v>3</v>
      </c>
      <c r="Q23" s="6">
        <f t="shared" si="7"/>
        <v>12</v>
      </c>
      <c r="R23" s="8">
        <f t="shared" si="8"/>
        <v>3</v>
      </c>
      <c r="S23" s="10" t="str">
        <f t="shared" si="1"/>
        <v>ІІІ ур</v>
      </c>
      <c r="T23" s="1">
        <v>3</v>
      </c>
      <c r="U23" s="1">
        <v>3</v>
      </c>
      <c r="V23" s="1">
        <v>3</v>
      </c>
      <c r="W23" s="1">
        <v>3</v>
      </c>
      <c r="X23" s="1">
        <v>3</v>
      </c>
      <c r="Y23" s="1">
        <v>3</v>
      </c>
      <c r="Z23" s="6">
        <f t="shared" si="9"/>
        <v>18</v>
      </c>
      <c r="AA23" s="8">
        <f t="shared" si="10"/>
        <v>3</v>
      </c>
      <c r="AB23" s="10" t="str">
        <f t="shared" si="2"/>
        <v>ІІІ ур</v>
      </c>
      <c r="AC23" s="1">
        <v>3</v>
      </c>
      <c r="AD23" s="1">
        <v>3</v>
      </c>
      <c r="AE23" s="1">
        <v>3</v>
      </c>
      <c r="AF23" s="1">
        <v>3</v>
      </c>
      <c r="AG23" s="1">
        <v>3</v>
      </c>
      <c r="AH23" s="6">
        <f t="shared" si="11"/>
        <v>15</v>
      </c>
      <c r="AI23" s="8">
        <f t="shared" si="12"/>
        <v>3</v>
      </c>
      <c r="AJ23" s="10" t="str">
        <f t="shared" si="3"/>
        <v>ІІІ ур</v>
      </c>
      <c r="AK23" s="7">
        <f t="shared" si="13"/>
        <v>63</v>
      </c>
      <c r="AL23" s="9">
        <f t="shared" si="14"/>
        <v>3</v>
      </c>
      <c r="AM23" s="10" t="str">
        <f t="shared" si="4"/>
        <v>ІІІ ур</v>
      </c>
    </row>
    <row r="24" spans="2:39">
      <c r="B24" s="1">
        <v>16</v>
      </c>
      <c r="C24" s="1" t="s">
        <v>98</v>
      </c>
      <c r="D24" s="1">
        <v>3</v>
      </c>
      <c r="E24" s="1">
        <v>3</v>
      </c>
      <c r="F24" s="1">
        <v>3</v>
      </c>
      <c r="G24" s="1">
        <v>3</v>
      </c>
      <c r="H24" s="1">
        <v>3</v>
      </c>
      <c r="I24" s="1">
        <v>3</v>
      </c>
      <c r="J24" s="6">
        <f t="shared" si="5"/>
        <v>18</v>
      </c>
      <c r="K24" s="8">
        <f t="shared" si="6"/>
        <v>3</v>
      </c>
      <c r="L24" s="10" t="str">
        <f t="shared" si="0"/>
        <v>ІІІ ур</v>
      </c>
      <c r="M24" s="1">
        <v>3</v>
      </c>
      <c r="N24" s="1">
        <v>3</v>
      </c>
      <c r="O24" s="1">
        <v>3</v>
      </c>
      <c r="P24" s="1">
        <v>3</v>
      </c>
      <c r="Q24" s="6">
        <f t="shared" si="7"/>
        <v>12</v>
      </c>
      <c r="R24" s="8">
        <f t="shared" si="8"/>
        <v>3</v>
      </c>
      <c r="S24" s="10" t="str">
        <f t="shared" si="1"/>
        <v>ІІІ ур</v>
      </c>
      <c r="T24" s="1">
        <v>3</v>
      </c>
      <c r="U24" s="1">
        <v>3</v>
      </c>
      <c r="V24" s="1">
        <v>3</v>
      </c>
      <c r="W24" s="1">
        <v>3</v>
      </c>
      <c r="X24" s="1">
        <v>3</v>
      </c>
      <c r="Y24" s="1">
        <v>3</v>
      </c>
      <c r="Z24" s="6">
        <f t="shared" si="9"/>
        <v>18</v>
      </c>
      <c r="AA24" s="8">
        <f t="shared" si="10"/>
        <v>3</v>
      </c>
      <c r="AB24" s="10" t="str">
        <f t="shared" si="2"/>
        <v>ІІІ ур</v>
      </c>
      <c r="AC24" s="1">
        <v>3</v>
      </c>
      <c r="AD24" s="1">
        <v>3</v>
      </c>
      <c r="AE24" s="1">
        <v>3</v>
      </c>
      <c r="AF24" s="1">
        <v>3</v>
      </c>
      <c r="AG24" s="1">
        <v>3</v>
      </c>
      <c r="AH24" s="6">
        <f t="shared" si="11"/>
        <v>15</v>
      </c>
      <c r="AI24" s="8">
        <f t="shared" si="12"/>
        <v>3</v>
      </c>
      <c r="AJ24" s="10" t="str">
        <f t="shared" si="3"/>
        <v>ІІІ ур</v>
      </c>
      <c r="AK24" s="7">
        <f t="shared" si="13"/>
        <v>63</v>
      </c>
      <c r="AL24" s="9">
        <f t="shared" si="14"/>
        <v>3</v>
      </c>
      <c r="AM24" s="10" t="str">
        <f t="shared" si="4"/>
        <v>ІІІ ур</v>
      </c>
    </row>
    <row r="25" spans="2:39">
      <c r="B25" s="1">
        <v>17</v>
      </c>
      <c r="C25" s="1" t="s">
        <v>99</v>
      </c>
      <c r="D25" s="1">
        <v>3</v>
      </c>
      <c r="E25" s="1">
        <v>3</v>
      </c>
      <c r="F25" s="1">
        <v>3</v>
      </c>
      <c r="G25" s="1">
        <v>3</v>
      </c>
      <c r="H25" s="1">
        <v>3</v>
      </c>
      <c r="I25" s="1">
        <v>3</v>
      </c>
      <c r="J25" s="6">
        <f t="shared" si="5"/>
        <v>18</v>
      </c>
      <c r="K25" s="8">
        <f t="shared" si="6"/>
        <v>3</v>
      </c>
      <c r="L25" s="10" t="str">
        <f t="shared" si="0"/>
        <v>ІІІ ур</v>
      </c>
      <c r="M25" s="1">
        <v>3</v>
      </c>
      <c r="N25" s="1">
        <v>3</v>
      </c>
      <c r="O25" s="1">
        <v>3</v>
      </c>
      <c r="P25" s="1">
        <v>3</v>
      </c>
      <c r="Q25" s="6">
        <f t="shared" si="7"/>
        <v>12</v>
      </c>
      <c r="R25" s="8">
        <f t="shared" si="8"/>
        <v>3</v>
      </c>
      <c r="S25" s="10" t="str">
        <f t="shared" si="1"/>
        <v>ІІІ ур</v>
      </c>
      <c r="T25" s="1">
        <v>3</v>
      </c>
      <c r="U25" s="1">
        <v>3</v>
      </c>
      <c r="V25" s="1">
        <v>3</v>
      </c>
      <c r="W25" s="1">
        <v>3</v>
      </c>
      <c r="X25" s="1">
        <v>3</v>
      </c>
      <c r="Y25" s="1">
        <v>3</v>
      </c>
      <c r="Z25" s="6">
        <f t="shared" si="9"/>
        <v>18</v>
      </c>
      <c r="AA25" s="8">
        <f t="shared" si="10"/>
        <v>3</v>
      </c>
      <c r="AB25" s="10" t="str">
        <f t="shared" si="2"/>
        <v>ІІІ ур</v>
      </c>
      <c r="AC25" s="1">
        <v>3</v>
      </c>
      <c r="AD25" s="1">
        <v>3</v>
      </c>
      <c r="AE25" s="1">
        <v>3</v>
      </c>
      <c r="AF25" s="1">
        <v>3</v>
      </c>
      <c r="AG25" s="1">
        <v>3</v>
      </c>
      <c r="AH25" s="6">
        <f t="shared" si="11"/>
        <v>15</v>
      </c>
      <c r="AI25" s="8">
        <f t="shared" si="12"/>
        <v>3</v>
      </c>
      <c r="AJ25" s="10" t="str">
        <f t="shared" si="3"/>
        <v>ІІІ ур</v>
      </c>
      <c r="AK25" s="7">
        <f t="shared" si="13"/>
        <v>63</v>
      </c>
      <c r="AL25" s="9">
        <f t="shared" si="14"/>
        <v>3</v>
      </c>
      <c r="AM25" s="10" t="str">
        <f t="shared" si="4"/>
        <v>ІІІ ур</v>
      </c>
    </row>
    <row r="26" spans="2:39">
      <c r="B26" s="1">
        <v>18</v>
      </c>
      <c r="C26" s="1" t="s">
        <v>108</v>
      </c>
      <c r="D26" s="1">
        <v>3</v>
      </c>
      <c r="E26" s="1">
        <v>3</v>
      </c>
      <c r="F26" s="1">
        <v>3</v>
      </c>
      <c r="G26" s="1">
        <v>3</v>
      </c>
      <c r="H26" s="1">
        <v>3</v>
      </c>
      <c r="I26" s="1">
        <v>3</v>
      </c>
      <c r="J26" s="6">
        <f t="shared" si="5"/>
        <v>18</v>
      </c>
      <c r="K26" s="8">
        <f t="shared" si="6"/>
        <v>3</v>
      </c>
      <c r="L26" s="10" t="str">
        <f t="shared" si="0"/>
        <v>ІІІ ур</v>
      </c>
      <c r="M26" s="1">
        <v>3</v>
      </c>
      <c r="N26" s="1">
        <v>3</v>
      </c>
      <c r="O26" s="1">
        <v>3</v>
      </c>
      <c r="P26" s="1">
        <v>3</v>
      </c>
      <c r="Q26" s="6">
        <f t="shared" si="7"/>
        <v>12</v>
      </c>
      <c r="R26" s="8">
        <f t="shared" si="8"/>
        <v>3</v>
      </c>
      <c r="S26" s="10" t="str">
        <f t="shared" si="1"/>
        <v>ІІІ ур</v>
      </c>
      <c r="T26" s="1">
        <v>3</v>
      </c>
      <c r="U26" s="1">
        <v>3</v>
      </c>
      <c r="V26" s="1">
        <v>3</v>
      </c>
      <c r="W26" s="1">
        <v>3</v>
      </c>
      <c r="X26" s="1">
        <v>3</v>
      </c>
      <c r="Y26" s="1">
        <v>3</v>
      </c>
      <c r="Z26" s="6">
        <f t="shared" si="9"/>
        <v>18</v>
      </c>
      <c r="AA26" s="8">
        <f t="shared" si="10"/>
        <v>3</v>
      </c>
      <c r="AB26" s="10" t="str">
        <f t="shared" si="2"/>
        <v>ІІІ ур</v>
      </c>
      <c r="AC26" s="1">
        <v>3</v>
      </c>
      <c r="AD26" s="1">
        <v>3</v>
      </c>
      <c r="AE26" s="1">
        <v>3</v>
      </c>
      <c r="AF26" s="1">
        <v>3</v>
      </c>
      <c r="AG26" s="1">
        <v>3</v>
      </c>
      <c r="AH26" s="6">
        <f t="shared" si="11"/>
        <v>15</v>
      </c>
      <c r="AI26" s="8">
        <f t="shared" si="12"/>
        <v>3</v>
      </c>
      <c r="AJ26" s="10" t="str">
        <f t="shared" si="3"/>
        <v>ІІІ ур</v>
      </c>
      <c r="AK26" s="7">
        <f t="shared" si="13"/>
        <v>63</v>
      </c>
      <c r="AL26" s="9">
        <f t="shared" si="14"/>
        <v>3</v>
      </c>
      <c r="AM26" s="10" t="str">
        <f t="shared" si="4"/>
        <v>ІІІ ур</v>
      </c>
    </row>
    <row r="27" spans="2:39">
      <c r="B27" s="1">
        <v>19</v>
      </c>
      <c r="C27" s="1" t="s">
        <v>109</v>
      </c>
      <c r="D27" s="1">
        <v>3</v>
      </c>
      <c r="E27" s="1">
        <v>3</v>
      </c>
      <c r="F27" s="1">
        <v>3</v>
      </c>
      <c r="G27" s="1">
        <v>3</v>
      </c>
      <c r="H27" s="1">
        <v>3</v>
      </c>
      <c r="I27" s="1">
        <v>3</v>
      </c>
      <c r="J27" s="6">
        <f t="shared" si="5"/>
        <v>18</v>
      </c>
      <c r="K27" s="8">
        <f t="shared" si="6"/>
        <v>3</v>
      </c>
      <c r="L27" s="10" t="str">
        <f t="shared" si="0"/>
        <v>ІІІ ур</v>
      </c>
      <c r="M27" s="1">
        <v>3</v>
      </c>
      <c r="N27" s="1">
        <v>3</v>
      </c>
      <c r="O27" s="1">
        <v>3</v>
      </c>
      <c r="P27" s="1">
        <v>3</v>
      </c>
      <c r="Q27" s="6">
        <f t="shared" si="7"/>
        <v>12</v>
      </c>
      <c r="R27" s="8">
        <f t="shared" si="8"/>
        <v>3</v>
      </c>
      <c r="S27" s="10" t="str">
        <f t="shared" si="1"/>
        <v>ІІІ ур</v>
      </c>
      <c r="T27" s="1">
        <v>3</v>
      </c>
      <c r="U27" s="1">
        <v>3</v>
      </c>
      <c r="V27" s="1">
        <v>3</v>
      </c>
      <c r="W27" s="1">
        <v>3</v>
      </c>
      <c r="X27" s="1">
        <v>3</v>
      </c>
      <c r="Y27" s="1">
        <v>3</v>
      </c>
      <c r="Z27" s="6">
        <f t="shared" si="9"/>
        <v>18</v>
      </c>
      <c r="AA27" s="8">
        <f t="shared" si="10"/>
        <v>3</v>
      </c>
      <c r="AB27" s="10" t="str">
        <f t="shared" si="2"/>
        <v>ІІІ ур</v>
      </c>
      <c r="AC27" s="1">
        <v>3</v>
      </c>
      <c r="AD27" s="1">
        <v>3</v>
      </c>
      <c r="AE27" s="1">
        <v>3</v>
      </c>
      <c r="AF27" s="1">
        <v>3</v>
      </c>
      <c r="AG27" s="1">
        <v>3</v>
      </c>
      <c r="AH27" s="6">
        <f t="shared" si="11"/>
        <v>15</v>
      </c>
      <c r="AI27" s="8">
        <f t="shared" si="12"/>
        <v>3</v>
      </c>
      <c r="AJ27" s="10" t="str">
        <f t="shared" si="3"/>
        <v>ІІІ ур</v>
      </c>
      <c r="AK27" s="7">
        <f t="shared" si="13"/>
        <v>63</v>
      </c>
      <c r="AL27" s="9">
        <f t="shared" si="14"/>
        <v>3</v>
      </c>
      <c r="AM27" s="10" t="str">
        <f t="shared" si="4"/>
        <v>ІІІ ур</v>
      </c>
    </row>
    <row r="28" spans="2:39">
      <c r="B28" s="1">
        <v>20</v>
      </c>
      <c r="C28" s="1" t="s">
        <v>110</v>
      </c>
      <c r="D28" s="1">
        <v>3</v>
      </c>
      <c r="E28" s="1">
        <v>3</v>
      </c>
      <c r="F28" s="1">
        <v>3</v>
      </c>
      <c r="G28" s="1">
        <v>3</v>
      </c>
      <c r="H28" s="1">
        <v>3</v>
      </c>
      <c r="I28" s="1">
        <v>3</v>
      </c>
      <c r="J28" s="6">
        <f t="shared" si="5"/>
        <v>18</v>
      </c>
      <c r="K28" s="8">
        <f t="shared" si="6"/>
        <v>3</v>
      </c>
      <c r="L28" s="10" t="str">
        <f t="shared" si="0"/>
        <v>ІІІ ур</v>
      </c>
      <c r="M28" s="1">
        <v>3</v>
      </c>
      <c r="N28" s="1">
        <v>3</v>
      </c>
      <c r="O28" s="1">
        <v>3</v>
      </c>
      <c r="P28" s="1">
        <v>3</v>
      </c>
      <c r="Q28" s="6">
        <f t="shared" si="7"/>
        <v>12</v>
      </c>
      <c r="R28" s="8">
        <f t="shared" si="8"/>
        <v>3</v>
      </c>
      <c r="S28" s="10" t="str">
        <f t="shared" si="1"/>
        <v>ІІІ ур</v>
      </c>
      <c r="T28" s="1">
        <v>3</v>
      </c>
      <c r="U28" s="1">
        <v>3</v>
      </c>
      <c r="V28" s="1">
        <v>3</v>
      </c>
      <c r="W28" s="1">
        <v>3</v>
      </c>
      <c r="X28" s="1">
        <v>3</v>
      </c>
      <c r="Y28" s="1">
        <v>3</v>
      </c>
      <c r="Z28" s="6">
        <f t="shared" si="9"/>
        <v>18</v>
      </c>
      <c r="AA28" s="8">
        <f t="shared" si="10"/>
        <v>3</v>
      </c>
      <c r="AB28" s="10" t="str">
        <f t="shared" si="2"/>
        <v>ІІІ ур</v>
      </c>
      <c r="AC28" s="1">
        <v>3</v>
      </c>
      <c r="AD28" s="1">
        <v>3</v>
      </c>
      <c r="AE28" s="1">
        <v>3</v>
      </c>
      <c r="AF28" s="1">
        <v>3</v>
      </c>
      <c r="AG28" s="1">
        <v>3</v>
      </c>
      <c r="AH28" s="6">
        <f t="shared" si="11"/>
        <v>15</v>
      </c>
      <c r="AI28" s="8">
        <f t="shared" si="12"/>
        <v>3</v>
      </c>
      <c r="AJ28" s="10" t="str">
        <f t="shared" si="3"/>
        <v>ІІІ ур</v>
      </c>
      <c r="AK28" s="7">
        <f t="shared" si="13"/>
        <v>63</v>
      </c>
      <c r="AL28" s="9">
        <f t="shared" si="14"/>
        <v>3</v>
      </c>
      <c r="AM28" s="10" t="str">
        <f t="shared" si="4"/>
        <v>ІІІ ур</v>
      </c>
    </row>
    <row r="29" spans="2:39">
      <c r="B29" s="1">
        <v>21</v>
      </c>
      <c r="C29" s="15" t="s">
        <v>111</v>
      </c>
      <c r="D29" s="1">
        <v>3</v>
      </c>
      <c r="E29" s="1">
        <v>3</v>
      </c>
      <c r="F29" s="1">
        <v>3</v>
      </c>
      <c r="G29" s="1">
        <v>3</v>
      </c>
      <c r="H29" s="1">
        <v>3</v>
      </c>
      <c r="I29" s="1">
        <v>3</v>
      </c>
      <c r="J29" s="6">
        <f t="shared" si="5"/>
        <v>18</v>
      </c>
      <c r="K29" s="8">
        <f t="shared" si="6"/>
        <v>3</v>
      </c>
      <c r="L29" s="10" t="str">
        <f t="shared" si="0"/>
        <v>ІІІ ур</v>
      </c>
      <c r="M29" s="1">
        <v>3</v>
      </c>
      <c r="N29" s="1">
        <v>3</v>
      </c>
      <c r="O29" s="1">
        <v>3</v>
      </c>
      <c r="P29" s="1">
        <v>3</v>
      </c>
      <c r="Q29" s="6">
        <f t="shared" si="7"/>
        <v>12</v>
      </c>
      <c r="R29" s="8">
        <f t="shared" si="8"/>
        <v>3</v>
      </c>
      <c r="S29" s="10" t="str">
        <f t="shared" si="1"/>
        <v>ІІІ ур</v>
      </c>
      <c r="T29" s="1">
        <v>3</v>
      </c>
      <c r="U29" s="1">
        <v>3</v>
      </c>
      <c r="V29" s="1">
        <v>3</v>
      </c>
      <c r="W29" s="1">
        <v>3</v>
      </c>
      <c r="X29" s="1">
        <v>3</v>
      </c>
      <c r="Y29" s="1">
        <v>3</v>
      </c>
      <c r="Z29" s="6">
        <f t="shared" si="9"/>
        <v>18</v>
      </c>
      <c r="AA29" s="8">
        <f t="shared" si="10"/>
        <v>3</v>
      </c>
      <c r="AB29" s="10" t="str">
        <f t="shared" si="2"/>
        <v>ІІІ ур</v>
      </c>
      <c r="AC29" s="1">
        <v>3</v>
      </c>
      <c r="AD29" s="1">
        <v>3</v>
      </c>
      <c r="AE29" s="1">
        <v>3</v>
      </c>
      <c r="AF29" s="1">
        <v>3</v>
      </c>
      <c r="AG29" s="1">
        <v>3</v>
      </c>
      <c r="AH29" s="6">
        <f t="shared" si="11"/>
        <v>15</v>
      </c>
      <c r="AI29" s="8">
        <f t="shared" si="12"/>
        <v>3</v>
      </c>
      <c r="AJ29" s="10" t="str">
        <f t="shared" si="3"/>
        <v>ІІІ ур</v>
      </c>
      <c r="AK29" s="7">
        <f t="shared" si="13"/>
        <v>63</v>
      </c>
      <c r="AL29" s="9">
        <f t="shared" si="14"/>
        <v>3</v>
      </c>
      <c r="AM29" s="10" t="str">
        <f t="shared" si="4"/>
        <v>ІІІ ур</v>
      </c>
    </row>
    <row r="30" spans="2:39">
      <c r="B30" s="1">
        <v>22</v>
      </c>
      <c r="C30" s="1" t="s">
        <v>101</v>
      </c>
      <c r="D30" s="1">
        <v>3</v>
      </c>
      <c r="E30" s="1">
        <v>3</v>
      </c>
      <c r="F30" s="1">
        <v>3</v>
      </c>
      <c r="G30" s="1">
        <v>3</v>
      </c>
      <c r="H30" s="1">
        <v>3</v>
      </c>
      <c r="I30" s="1">
        <v>3</v>
      </c>
      <c r="J30" s="6">
        <f t="shared" si="5"/>
        <v>18</v>
      </c>
      <c r="K30" s="8">
        <f t="shared" si="6"/>
        <v>3</v>
      </c>
      <c r="L30" s="10" t="str">
        <f t="shared" si="0"/>
        <v>ІІІ ур</v>
      </c>
      <c r="M30" s="1">
        <v>3</v>
      </c>
      <c r="N30" s="1">
        <v>3</v>
      </c>
      <c r="O30" s="1">
        <v>3</v>
      </c>
      <c r="P30" s="1">
        <v>3</v>
      </c>
      <c r="Q30" s="6">
        <f t="shared" si="7"/>
        <v>12</v>
      </c>
      <c r="R30" s="8">
        <f t="shared" si="8"/>
        <v>3</v>
      </c>
      <c r="S30" s="10" t="str">
        <f t="shared" si="1"/>
        <v>ІІІ ур</v>
      </c>
      <c r="T30" s="1">
        <v>3</v>
      </c>
      <c r="U30" s="1">
        <v>3</v>
      </c>
      <c r="V30" s="1">
        <v>3</v>
      </c>
      <c r="W30" s="1">
        <v>3</v>
      </c>
      <c r="X30" s="1">
        <v>3</v>
      </c>
      <c r="Y30" s="1">
        <v>3</v>
      </c>
      <c r="Z30" s="6">
        <f t="shared" si="9"/>
        <v>18</v>
      </c>
      <c r="AA30" s="8">
        <f t="shared" si="10"/>
        <v>3</v>
      </c>
      <c r="AB30" s="10" t="str">
        <f t="shared" si="2"/>
        <v>ІІІ ур</v>
      </c>
      <c r="AC30" s="1">
        <v>3</v>
      </c>
      <c r="AD30" s="1">
        <v>3</v>
      </c>
      <c r="AE30" s="1">
        <v>3</v>
      </c>
      <c r="AF30" s="1">
        <v>3</v>
      </c>
      <c r="AG30" s="1">
        <v>3</v>
      </c>
      <c r="AH30" s="6">
        <f t="shared" si="11"/>
        <v>15</v>
      </c>
      <c r="AI30" s="8">
        <f t="shared" si="12"/>
        <v>3</v>
      </c>
      <c r="AJ30" s="10" t="str">
        <f t="shared" si="3"/>
        <v>ІІІ ур</v>
      </c>
      <c r="AK30" s="7">
        <f t="shared" si="13"/>
        <v>63</v>
      </c>
      <c r="AL30" s="9">
        <f t="shared" si="14"/>
        <v>3</v>
      </c>
      <c r="AM30" s="10" t="str">
        <f t="shared" si="4"/>
        <v>ІІІ ур</v>
      </c>
    </row>
    <row r="31" spans="2:39">
      <c r="B31" s="1">
        <v>23</v>
      </c>
      <c r="C31" s="1" t="s">
        <v>100</v>
      </c>
      <c r="D31" s="1">
        <v>3</v>
      </c>
      <c r="E31" s="1">
        <v>3</v>
      </c>
      <c r="F31" s="1">
        <v>3</v>
      </c>
      <c r="G31" s="1">
        <v>3</v>
      </c>
      <c r="H31" s="1">
        <v>3</v>
      </c>
      <c r="I31" s="1">
        <v>3</v>
      </c>
      <c r="J31" s="6">
        <f t="shared" si="5"/>
        <v>18</v>
      </c>
      <c r="K31" s="8">
        <f t="shared" si="6"/>
        <v>3</v>
      </c>
      <c r="L31" s="10" t="str">
        <f t="shared" si="0"/>
        <v>ІІІ ур</v>
      </c>
      <c r="M31" s="1">
        <v>3</v>
      </c>
      <c r="N31" s="1">
        <v>3</v>
      </c>
      <c r="O31" s="1">
        <v>3</v>
      </c>
      <c r="P31" s="1">
        <v>3</v>
      </c>
      <c r="Q31" s="6">
        <f t="shared" si="7"/>
        <v>12</v>
      </c>
      <c r="R31" s="8">
        <f t="shared" si="8"/>
        <v>3</v>
      </c>
      <c r="S31" s="10" t="str">
        <f t="shared" si="1"/>
        <v>ІІІ ур</v>
      </c>
      <c r="T31" s="1">
        <v>3</v>
      </c>
      <c r="U31" s="1">
        <v>3</v>
      </c>
      <c r="V31" s="1">
        <v>3</v>
      </c>
      <c r="W31" s="1">
        <v>3</v>
      </c>
      <c r="X31" s="1">
        <v>3</v>
      </c>
      <c r="Y31" s="1">
        <v>3</v>
      </c>
      <c r="Z31" s="6">
        <f t="shared" si="9"/>
        <v>18</v>
      </c>
      <c r="AA31" s="8">
        <f t="shared" si="10"/>
        <v>3</v>
      </c>
      <c r="AB31" s="10" t="str">
        <f t="shared" si="2"/>
        <v>ІІІ ур</v>
      </c>
      <c r="AC31" s="1">
        <v>3</v>
      </c>
      <c r="AD31" s="1">
        <v>3</v>
      </c>
      <c r="AE31" s="1">
        <v>3</v>
      </c>
      <c r="AF31" s="1">
        <v>3</v>
      </c>
      <c r="AG31" s="1">
        <v>3</v>
      </c>
      <c r="AH31" s="6">
        <f t="shared" si="11"/>
        <v>15</v>
      </c>
      <c r="AI31" s="8">
        <f t="shared" si="12"/>
        <v>3</v>
      </c>
      <c r="AJ31" s="10" t="str">
        <f t="shared" si="3"/>
        <v>ІІІ ур</v>
      </c>
      <c r="AK31" s="7">
        <f t="shared" si="13"/>
        <v>63</v>
      </c>
      <c r="AL31" s="9">
        <f t="shared" si="14"/>
        <v>3</v>
      </c>
      <c r="AM31" s="10" t="str">
        <f t="shared" si="4"/>
        <v>ІІІ ур</v>
      </c>
    </row>
    <row r="32" spans="2:39">
      <c r="B32" s="32"/>
      <c r="C32" s="32"/>
      <c r="D32" s="28"/>
      <c r="E32" s="29"/>
      <c r="F32" s="29"/>
      <c r="G32" s="29"/>
      <c r="H32" s="29"/>
      <c r="I32" s="29"/>
      <c r="J32" s="30"/>
      <c r="K32" s="1" t="s">
        <v>16</v>
      </c>
      <c r="L32" s="12" t="s">
        <v>11</v>
      </c>
      <c r="M32" s="28"/>
      <c r="N32" s="29"/>
      <c r="O32" s="29"/>
      <c r="P32" s="29"/>
      <c r="Q32" s="30"/>
      <c r="R32" s="1" t="s">
        <v>16</v>
      </c>
      <c r="S32" s="12" t="s">
        <v>11</v>
      </c>
      <c r="T32" s="28"/>
      <c r="U32" s="29"/>
      <c r="V32" s="29"/>
      <c r="W32" s="29"/>
      <c r="X32" s="29"/>
      <c r="Y32" s="29"/>
      <c r="Z32" s="30"/>
      <c r="AA32" s="1" t="s">
        <v>16</v>
      </c>
      <c r="AB32" s="12" t="s">
        <v>11</v>
      </c>
      <c r="AC32" s="28"/>
      <c r="AD32" s="29"/>
      <c r="AE32" s="29"/>
      <c r="AF32" s="29"/>
      <c r="AG32" s="29"/>
      <c r="AH32" s="30"/>
      <c r="AI32" s="1" t="s">
        <v>16</v>
      </c>
      <c r="AJ32" s="12" t="s">
        <v>11</v>
      </c>
      <c r="AK32" s="2"/>
      <c r="AL32" s="2"/>
      <c r="AM32" s="2"/>
    </row>
    <row r="33" spans="2:39">
      <c r="B33" s="33"/>
      <c r="C33" s="33"/>
      <c r="D33" s="28" t="s">
        <v>20</v>
      </c>
      <c r="E33" s="29"/>
      <c r="F33" s="29"/>
      <c r="G33" s="29"/>
      <c r="H33" s="29"/>
      <c r="I33" s="29"/>
      <c r="J33" s="30"/>
      <c r="K33" s="11">
        <v>23</v>
      </c>
      <c r="L33" s="11">
        <v>100</v>
      </c>
      <c r="M33" s="28" t="s">
        <v>20</v>
      </c>
      <c r="N33" s="29"/>
      <c r="O33" s="29"/>
      <c r="P33" s="29"/>
      <c r="Q33" s="30"/>
      <c r="R33" s="11">
        <v>23</v>
      </c>
      <c r="S33" s="11">
        <v>100</v>
      </c>
      <c r="T33" s="28" t="s">
        <v>20</v>
      </c>
      <c r="U33" s="29"/>
      <c r="V33" s="29"/>
      <c r="W33" s="29"/>
      <c r="X33" s="29"/>
      <c r="Y33" s="29"/>
      <c r="Z33" s="30"/>
      <c r="AA33" s="11">
        <v>23</v>
      </c>
      <c r="AB33" s="11">
        <v>100</v>
      </c>
      <c r="AC33" s="28" t="s">
        <v>20</v>
      </c>
      <c r="AD33" s="29"/>
      <c r="AE33" s="29"/>
      <c r="AF33" s="29"/>
      <c r="AG33" s="29"/>
      <c r="AH33" s="30"/>
      <c r="AI33" s="11">
        <v>23</v>
      </c>
      <c r="AJ33" s="11">
        <v>100</v>
      </c>
      <c r="AK33" s="2"/>
      <c r="AL33" s="2"/>
      <c r="AM33" s="2"/>
    </row>
    <row r="34" spans="2:39">
      <c r="B34" s="33"/>
      <c r="C34" s="33"/>
      <c r="D34" s="28" t="s">
        <v>24</v>
      </c>
      <c r="E34" s="29"/>
      <c r="F34" s="29"/>
      <c r="G34" s="29"/>
      <c r="H34" s="29"/>
      <c r="I34" s="29"/>
      <c r="J34" s="30"/>
      <c r="K34" s="13">
        <v>0</v>
      </c>
      <c r="L34" s="3">
        <f>(K34/K33)*100</f>
        <v>0</v>
      </c>
      <c r="M34" s="28" t="s">
        <v>24</v>
      </c>
      <c r="N34" s="29"/>
      <c r="O34" s="29"/>
      <c r="P34" s="29"/>
      <c r="Q34" s="30"/>
      <c r="R34" s="13">
        <v>0</v>
      </c>
      <c r="S34" s="3">
        <f>(R34/R33)*100</f>
        <v>0</v>
      </c>
      <c r="T34" s="28" t="s">
        <v>24</v>
      </c>
      <c r="U34" s="29"/>
      <c r="V34" s="29"/>
      <c r="W34" s="29"/>
      <c r="X34" s="29"/>
      <c r="Y34" s="29"/>
      <c r="Z34" s="30"/>
      <c r="AA34" s="13">
        <v>0</v>
      </c>
      <c r="AB34" s="3">
        <f>(AA34/AA33)*100</f>
        <v>0</v>
      </c>
      <c r="AC34" s="28" t="s">
        <v>24</v>
      </c>
      <c r="AD34" s="29"/>
      <c r="AE34" s="29"/>
      <c r="AF34" s="29"/>
      <c r="AG34" s="29"/>
      <c r="AH34" s="30"/>
      <c r="AI34" s="13">
        <v>0</v>
      </c>
      <c r="AJ34" s="3">
        <f>(AI34/AI33)*100</f>
        <v>0</v>
      </c>
      <c r="AK34" s="2"/>
      <c r="AL34" s="2"/>
      <c r="AM34" s="2"/>
    </row>
    <row r="35" spans="2:39">
      <c r="B35" s="33"/>
      <c r="C35" s="33"/>
      <c r="D35" s="28" t="s">
        <v>25</v>
      </c>
      <c r="E35" s="29"/>
      <c r="F35" s="29"/>
      <c r="G35" s="29"/>
      <c r="H35" s="29"/>
      <c r="I35" s="29"/>
      <c r="J35" s="30"/>
      <c r="K35" s="13">
        <v>0</v>
      </c>
      <c r="L35" s="3">
        <f>(K35/K33)*100</f>
        <v>0</v>
      </c>
      <c r="M35" s="28" t="s">
        <v>25</v>
      </c>
      <c r="N35" s="29"/>
      <c r="O35" s="29"/>
      <c r="P35" s="29"/>
      <c r="Q35" s="30"/>
      <c r="R35" s="13">
        <v>0</v>
      </c>
      <c r="S35" s="3">
        <f>(R35/R33)*100</f>
        <v>0</v>
      </c>
      <c r="T35" s="28" t="s">
        <v>25</v>
      </c>
      <c r="U35" s="29"/>
      <c r="V35" s="29"/>
      <c r="W35" s="29"/>
      <c r="X35" s="29"/>
      <c r="Y35" s="29"/>
      <c r="Z35" s="30"/>
      <c r="AA35" s="13">
        <v>0</v>
      </c>
      <c r="AB35" s="3">
        <f>(AA35/AA33)*100</f>
        <v>0</v>
      </c>
      <c r="AC35" s="28" t="s">
        <v>25</v>
      </c>
      <c r="AD35" s="29"/>
      <c r="AE35" s="29"/>
      <c r="AF35" s="29"/>
      <c r="AG35" s="29"/>
      <c r="AH35" s="30"/>
      <c r="AI35" s="13">
        <v>0</v>
      </c>
      <c r="AJ35" s="3">
        <v>0</v>
      </c>
      <c r="AK35" s="2"/>
      <c r="AL35" s="2"/>
      <c r="AM35" s="2"/>
    </row>
    <row r="36" spans="2:39">
      <c r="B36" s="33"/>
      <c r="C36" s="33"/>
      <c r="D36" s="28" t="s">
        <v>26</v>
      </c>
      <c r="E36" s="29"/>
      <c r="F36" s="29"/>
      <c r="G36" s="29"/>
      <c r="H36" s="29"/>
      <c r="I36" s="29"/>
      <c r="J36" s="30"/>
      <c r="K36" s="13">
        <v>23</v>
      </c>
      <c r="L36" s="3">
        <f>(K36/K33)*100</f>
        <v>100</v>
      </c>
      <c r="M36" s="28" t="s">
        <v>26</v>
      </c>
      <c r="N36" s="29"/>
      <c r="O36" s="29"/>
      <c r="P36" s="29"/>
      <c r="Q36" s="30"/>
      <c r="R36" s="13">
        <v>23</v>
      </c>
      <c r="S36" s="3">
        <f>(R36/R33)*100</f>
        <v>100</v>
      </c>
      <c r="T36" s="28" t="s">
        <v>26</v>
      </c>
      <c r="U36" s="29"/>
      <c r="V36" s="29"/>
      <c r="W36" s="29"/>
      <c r="X36" s="29"/>
      <c r="Y36" s="29"/>
      <c r="Z36" s="30"/>
      <c r="AA36" s="13">
        <v>23</v>
      </c>
      <c r="AB36" s="3">
        <f>(AA36/AA33)*100</f>
        <v>100</v>
      </c>
      <c r="AC36" s="28" t="s">
        <v>26</v>
      </c>
      <c r="AD36" s="29"/>
      <c r="AE36" s="29"/>
      <c r="AF36" s="29"/>
      <c r="AG36" s="29"/>
      <c r="AH36" s="30"/>
      <c r="AI36" s="13">
        <v>23</v>
      </c>
      <c r="AJ36" s="3">
        <f>(AI36/AI33)*100</f>
        <v>100</v>
      </c>
      <c r="AK36" s="2"/>
      <c r="AL36" s="2"/>
      <c r="AM36" s="2"/>
    </row>
    <row r="37" spans="2:39">
      <c r="B37" s="33"/>
      <c r="C37" s="33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30"/>
      <c r="AL37" s="1" t="s">
        <v>16</v>
      </c>
      <c r="AM37" s="12" t="s">
        <v>11</v>
      </c>
    </row>
    <row r="38" spans="2:39">
      <c r="B38" s="33"/>
      <c r="C38" s="33"/>
      <c r="D38" s="35" t="s">
        <v>21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7"/>
      <c r="AL38" s="11">
        <v>23</v>
      </c>
      <c r="AM38" s="11">
        <v>100</v>
      </c>
    </row>
    <row r="39" spans="2:39">
      <c r="B39" s="33"/>
      <c r="C39" s="33"/>
      <c r="D39" s="31" t="s">
        <v>27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13">
        <v>0</v>
      </c>
      <c r="AM39" s="3">
        <f>(AL39/AL38)*100</f>
        <v>0</v>
      </c>
    </row>
    <row r="40" spans="2:39">
      <c r="B40" s="33"/>
      <c r="C40" s="33"/>
      <c r="D40" s="31" t="s">
        <v>22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13">
        <v>0</v>
      </c>
      <c r="AM40" s="3">
        <f>(AL40/AL38)*100</f>
        <v>0</v>
      </c>
    </row>
    <row r="41" spans="2:39">
      <c r="B41" s="34"/>
      <c r="C41" s="34"/>
      <c r="D41" s="31" t="s">
        <v>23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13">
        <v>23</v>
      </c>
      <c r="AM41" s="3">
        <f>(AL41/AL38)*100</f>
        <v>100</v>
      </c>
    </row>
    <row r="93" spans="10:11">
      <c r="J93">
        <v>1</v>
      </c>
      <c r="K93" t="s">
        <v>17</v>
      </c>
    </row>
    <row r="94" spans="10:11">
      <c r="J94">
        <v>1.6</v>
      </c>
      <c r="K94" t="s">
        <v>18</v>
      </c>
    </row>
    <row r="95" spans="10:11">
      <c r="J95">
        <v>2.6</v>
      </c>
      <c r="K95" t="s">
        <v>19</v>
      </c>
    </row>
  </sheetData>
  <mergeCells count="52">
    <mergeCell ref="A2:AN2"/>
    <mergeCell ref="A3:AN3"/>
    <mergeCell ref="A4:AN4"/>
    <mergeCell ref="B6:AM6"/>
    <mergeCell ref="B7:B8"/>
    <mergeCell ref="C7:C8"/>
    <mergeCell ref="D7:I7"/>
    <mergeCell ref="M7:P7"/>
    <mergeCell ref="T7:Y7"/>
    <mergeCell ref="AC7:AG7"/>
    <mergeCell ref="Z7:Z8"/>
    <mergeCell ref="AK7:AK8"/>
    <mergeCell ref="AL7:AL8"/>
    <mergeCell ref="AM7:AM8"/>
    <mergeCell ref="J7:J8"/>
    <mergeCell ref="K7:K8"/>
    <mergeCell ref="T34:Z34"/>
    <mergeCell ref="AC32:AH32"/>
    <mergeCell ref="M35:Q35"/>
    <mergeCell ref="M36:Q36"/>
    <mergeCell ref="T35:Z35"/>
    <mergeCell ref="T36:Z36"/>
    <mergeCell ref="AB7:AB8"/>
    <mergeCell ref="AH7:AH8"/>
    <mergeCell ref="AI7:AI8"/>
    <mergeCell ref="AJ7:AJ8"/>
    <mergeCell ref="L7:L8"/>
    <mergeCell ref="Q7:Q8"/>
    <mergeCell ref="R7:R8"/>
    <mergeCell ref="S7:S8"/>
    <mergeCell ref="AA7:AA8"/>
    <mergeCell ref="B32:B41"/>
    <mergeCell ref="C32:C41"/>
    <mergeCell ref="D32:J32"/>
    <mergeCell ref="D33:J33"/>
    <mergeCell ref="D34:J34"/>
    <mergeCell ref="D35:J35"/>
    <mergeCell ref="D36:J36"/>
    <mergeCell ref="D38:AK38"/>
    <mergeCell ref="M32:Q32"/>
    <mergeCell ref="M33:Q33"/>
    <mergeCell ref="M34:Q34"/>
    <mergeCell ref="T32:Z32"/>
    <mergeCell ref="T33:Z33"/>
    <mergeCell ref="AC33:AH33"/>
    <mergeCell ref="AC34:AH34"/>
    <mergeCell ref="D37:AK37"/>
    <mergeCell ref="D39:AK39"/>
    <mergeCell ref="D40:AK40"/>
    <mergeCell ref="AC35:AH35"/>
    <mergeCell ref="AC36:AH36"/>
    <mergeCell ref="D41:AK41"/>
  </mergeCells>
  <pageMargins left="0.7" right="0.7" top="0.75" bottom="0.75" header="0.3" footer="0.3"/>
  <pageSetup paperSize="9" scale="4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старт</vt:lpstr>
      <vt:lpstr>5-6 промежуток</vt:lpstr>
      <vt:lpstr>5-6 итог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2023-03-28T18:52:56Z</dcterms:modified>
</cp:coreProperties>
</file>